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600" windowHeight="9180" activeTab="3"/>
  </bookViews>
  <sheets>
    <sheet name="Ф-1, 9 класс" sheetId="1" r:id="rId1"/>
    <sheet name="Ф-2, 11 класс" sheetId="2" r:id="rId2"/>
    <sheet name="Ф-3, центр ВУЗ" sheetId="3" r:id="rId3"/>
    <sheet name="Ф-4, школы" sheetId="4" r:id="rId4"/>
    <sheet name="Ф-5, направления" sheetId="8" r:id="rId5"/>
    <sheet name="Ф-6, КМНС" sheetId="9" r:id="rId6"/>
    <sheet name="Ф-7, с отличием" sheetId="10" r:id="rId7"/>
    <sheet name="Лист1" sheetId="11" r:id="rId8"/>
  </sheets>
  <calcPr calcId="144525"/>
</workbook>
</file>

<file path=xl/calcChain.xml><?xml version="1.0" encoding="utf-8"?>
<calcChain xmlns="http://schemas.openxmlformats.org/spreadsheetml/2006/main">
  <c r="D27" i="3" l="1"/>
  <c r="C21" i="8" l="1"/>
  <c r="D16" i="8"/>
  <c r="C12" i="8"/>
  <c r="C11" i="8"/>
  <c r="C9" i="8"/>
  <c r="D7" i="8"/>
  <c r="C7" i="8"/>
  <c r="C5" i="8"/>
  <c r="C3" i="8"/>
  <c r="D32" i="1"/>
  <c r="E32" i="1"/>
  <c r="F32" i="1"/>
  <c r="G32" i="1"/>
  <c r="C32" i="1"/>
  <c r="D31" i="2"/>
  <c r="E31" i="2"/>
  <c r="F31" i="2"/>
  <c r="G31" i="2"/>
  <c r="H31" i="2"/>
  <c r="I31" i="2"/>
  <c r="K31" i="2"/>
  <c r="L31" i="2"/>
  <c r="M31" i="2"/>
  <c r="N31" i="2"/>
  <c r="O31" i="2"/>
  <c r="P31" i="2"/>
  <c r="Q31" i="2"/>
  <c r="R31" i="2"/>
  <c r="C31" i="2"/>
  <c r="E26" i="4"/>
  <c r="E28" i="4"/>
  <c r="S31" i="2" l="1"/>
  <c r="T31" i="2"/>
  <c r="E11" i="4"/>
  <c r="E21" i="4" l="1"/>
  <c r="E20" i="4" l="1"/>
  <c r="E30" i="4" l="1"/>
  <c r="E15" i="4" l="1"/>
  <c r="E23" i="4"/>
  <c r="E12" i="4"/>
  <c r="E5" i="4" l="1"/>
  <c r="E8" i="4" l="1"/>
  <c r="E17" i="4" l="1"/>
  <c r="E22" i="4" l="1"/>
  <c r="E13" i="4" l="1"/>
  <c r="E27" i="4" l="1"/>
  <c r="E10" i="4" l="1"/>
  <c r="E19" i="4" l="1"/>
  <c r="E25" i="4" l="1"/>
  <c r="E7" i="4" l="1"/>
  <c r="E9" i="4" l="1"/>
  <c r="E16" i="4" l="1"/>
  <c r="E14" i="4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C41" i="1" l="1"/>
</calcChain>
</file>

<file path=xl/sharedStrings.xml><?xml version="1.0" encoding="utf-8"?>
<sst xmlns="http://schemas.openxmlformats.org/spreadsheetml/2006/main" count="344" uniqueCount="253">
  <si>
    <t>№</t>
  </si>
  <si>
    <t>УЛУСЫ</t>
  </si>
  <si>
    <t>ДНЕВНЫХ ШКОЛ</t>
  </si>
  <si>
    <t>ВЕЧЕРНИХ ШКОЛ И ЗАОЧНЫХ ГРУПП при дневных школах</t>
  </si>
  <si>
    <t>ВЕЧЕРНИХ ШКОЛ</t>
  </si>
  <si>
    <t>Окончили 9 класс</t>
  </si>
  <si>
    <t>Поступили в 10 класс</t>
  </si>
  <si>
    <t>Поступили на учебу</t>
  </si>
  <si>
    <t>дневной  школы</t>
  </si>
  <si>
    <t>вечерней (сменной) школы</t>
  </si>
  <si>
    <t>в Республике Саха</t>
  </si>
  <si>
    <t>За пределами РС</t>
  </si>
  <si>
    <t>Итого</t>
  </si>
  <si>
    <t xml:space="preserve">УЛУСЫ             </t>
  </si>
  <si>
    <t>% поступления в ВУЗы</t>
  </si>
  <si>
    <t>% поступления в различные учебные заведения</t>
  </si>
  <si>
    <t>Окончили 11 класс</t>
  </si>
  <si>
    <t>За пределами республики</t>
  </si>
  <si>
    <t>ССУЗ</t>
  </si>
  <si>
    <t>ВУЗ</t>
  </si>
  <si>
    <t>В Республике Саха (Якутия)</t>
  </si>
  <si>
    <t>Призваны в ряды РА</t>
  </si>
  <si>
    <t>устроились на работу</t>
  </si>
  <si>
    <t>учебное заведение</t>
  </si>
  <si>
    <t>специальность</t>
  </si>
  <si>
    <t>Кол-во поступивших</t>
  </si>
  <si>
    <t>Данные о поступлении выпускников в учреждения высшего профессионального образования Центра, Сибири и Дальнего  Востока, зарубежных стран</t>
  </si>
  <si>
    <t>Кол-во пост-х</t>
  </si>
  <si>
    <t>%</t>
  </si>
  <si>
    <t>ФДОП</t>
  </si>
  <si>
    <t>очно</t>
  </si>
  <si>
    <t>заочн.</t>
  </si>
  <si>
    <t>Педагогическое</t>
  </si>
  <si>
    <t>Медицина и фармация</t>
  </si>
  <si>
    <t>Культура и искусство</t>
  </si>
  <si>
    <t>Юриспруденция</t>
  </si>
  <si>
    <t>Поступление  в ВУЗы (в т. ч. Центра, Сибири и Дальнего Востока), ССУЗ-ы и учреждения начального профессионального образования представителей малочисленных народов Севера</t>
  </si>
  <si>
    <t>Ф. И. О.</t>
  </si>
  <si>
    <t>Учебное заведение</t>
  </si>
  <si>
    <t>Наименование специальности</t>
  </si>
  <si>
    <t>Национальность</t>
  </si>
  <si>
    <t>Место жительства</t>
  </si>
  <si>
    <t>Примечание (указать, по целевому набору, общему конкурсу или   платное УЗ)</t>
  </si>
  <si>
    <t>Форма обучения(очно/заочно, бюджетное/платное)</t>
  </si>
  <si>
    <t>в Республике Саха (Якутия)</t>
  </si>
  <si>
    <t>За пределами РС (Я)</t>
  </si>
  <si>
    <t>Поступили на учебу в уреждениях СПО</t>
  </si>
  <si>
    <t>в т.ч. не получили аттестат</t>
  </si>
  <si>
    <t>Школа, ФИО директора</t>
  </si>
  <si>
    <t>в т.ч. кол-во поступивших на целевые места</t>
  </si>
  <si>
    <t>в т.ч. имеющих льгот</t>
  </si>
  <si>
    <t>Поступление  в ВУЗы и ССУЗы  выпускников, окончивших школу с отличием</t>
  </si>
  <si>
    <t xml:space="preserve">Данные о поступлении выпускников по направлениям подготовки (специальностей) высшего профессионального образования </t>
  </si>
  <si>
    <t>Агротехнологическое</t>
  </si>
  <si>
    <t>Транспортное</t>
  </si>
  <si>
    <t>Информационные технологии и связь</t>
  </si>
  <si>
    <t>ЖКХ и энергетика</t>
  </si>
  <si>
    <t>Экономика и менеджмент</t>
  </si>
  <si>
    <t>Стрительство и архитектура</t>
  </si>
  <si>
    <t>Журналистика</t>
  </si>
  <si>
    <t>Оборона, МВД</t>
  </si>
  <si>
    <t>Сервис и туризм</t>
  </si>
  <si>
    <t>СПО</t>
  </si>
  <si>
    <t>_________  улус (город)</t>
  </si>
  <si>
    <r>
      <t xml:space="preserve">_________ </t>
    </r>
    <r>
      <rPr>
        <b/>
        <sz val="11"/>
        <color theme="1"/>
        <rFont val="Times New Roman"/>
        <family val="1"/>
        <charset val="204"/>
      </rPr>
      <t>Сунтарский  улус (город)</t>
    </r>
  </si>
  <si>
    <t>Сунтарская СОШ №1</t>
  </si>
  <si>
    <t>Сунтарская СОШ №2</t>
  </si>
  <si>
    <t>Сунтарская СОШ №3</t>
  </si>
  <si>
    <t xml:space="preserve">Сунтарская гимназия </t>
  </si>
  <si>
    <t>Бордонская СОШ</t>
  </si>
  <si>
    <t>Хаданская СОШ</t>
  </si>
  <si>
    <t>Тойбохойская СОШ</t>
  </si>
  <si>
    <t>Крестяхская СОШ</t>
  </si>
  <si>
    <t>Куокунинская СОШ</t>
  </si>
  <si>
    <t>Арылахская СОШ</t>
  </si>
  <si>
    <t>Жарханская СОШ</t>
  </si>
  <si>
    <t>Маар - Кюельская СОШ</t>
  </si>
  <si>
    <t>Аллагинская СОШ</t>
  </si>
  <si>
    <t>Эльгяйская СОШ</t>
  </si>
  <si>
    <t>Кюндяинская СОШ</t>
  </si>
  <si>
    <t>Кутанинская СОШ</t>
  </si>
  <si>
    <t>Кюкяйская СОШ</t>
  </si>
  <si>
    <t>Шеинская СОШ</t>
  </si>
  <si>
    <t>Хоринская СОШ</t>
  </si>
  <si>
    <t>Устьинская СОШ</t>
  </si>
  <si>
    <t>Тюбяй - Жарханская СОШ</t>
  </si>
  <si>
    <t>Кемпендяйская СОШ</t>
  </si>
  <si>
    <t>Тюбяйская СОШ</t>
  </si>
  <si>
    <t>горное и нефтегазовое дело</t>
  </si>
  <si>
    <t xml:space="preserve">филологическое </t>
  </si>
  <si>
    <t>дизайн</t>
  </si>
  <si>
    <t xml:space="preserve">ювелирное дело </t>
  </si>
  <si>
    <t xml:space="preserve">метеорология </t>
  </si>
  <si>
    <t xml:space="preserve">промышленность </t>
  </si>
  <si>
    <t xml:space="preserve">авиация </t>
  </si>
  <si>
    <t xml:space="preserve">другие </t>
  </si>
  <si>
    <t xml:space="preserve"> </t>
  </si>
  <si>
    <t>Кол-во вып-в 2021 г.</t>
  </si>
  <si>
    <t>СПТЛи</t>
  </si>
  <si>
    <t>Антонова Милана Егоровна</t>
  </si>
  <si>
    <t>очно, бюджетное</t>
  </si>
  <si>
    <t>СВФУ, медицинский институт</t>
  </si>
  <si>
    <t>Дальневосточный федеральный университет</t>
  </si>
  <si>
    <t>Автоматизация технологических процессов и производств</t>
  </si>
  <si>
    <t>Татаринова Злата Терентьевна</t>
  </si>
  <si>
    <t>СВФУ. Зарубежная филология (корейский язык и литература)</t>
  </si>
  <si>
    <t>Федорова Виктория Альбертовна</t>
  </si>
  <si>
    <t>ДВФУ, г. Владивосток. Юристпруденция</t>
  </si>
  <si>
    <t>ФГБОУ ВО ДВГМУ Минздрава России г. Хабаровск</t>
  </si>
  <si>
    <t>педиатрия</t>
  </si>
  <si>
    <t>Прокопьева Анастасия Прокопьевна</t>
  </si>
  <si>
    <t>ФГБОУ ВО "Новосибирский государственный медицинский университет" Минздрава России</t>
  </si>
  <si>
    <t>очно, бюджет</t>
  </si>
  <si>
    <t>Семёнова Светлана Владимировна</t>
  </si>
  <si>
    <t>СВФУ, институт языка и культуры народов Северо-Востока РФ</t>
  </si>
  <si>
    <t>Дальневосточный юридический институт МВД</t>
  </si>
  <si>
    <t>следователь</t>
  </si>
  <si>
    <t xml:space="preserve">Волгоградский государственный технический университет </t>
  </si>
  <si>
    <t xml:space="preserve">металлургия </t>
  </si>
  <si>
    <t>Егорова Надежда Владиславовна</t>
  </si>
  <si>
    <t>ДВЮИ МВД</t>
  </si>
  <si>
    <t xml:space="preserve">очно, бюджетно </t>
  </si>
  <si>
    <t>Российский государственный университет нефти и газа им.И.М. Губкина (г. Москва)</t>
  </si>
  <si>
    <t>Физические процессы горного и нефтегазового производства</t>
  </si>
  <si>
    <t>Дальневосточный федеральный университет  (г. Владивосток)</t>
  </si>
  <si>
    <t>химическая технология,  технология транспортных процессов, Сквозные цифровые технологии, математика и информационные технологии</t>
  </si>
  <si>
    <t>Национальный исслеовательский университет "Высшая школа экономики" (г. Москва)</t>
  </si>
  <si>
    <t>Анимация и иллюстрация</t>
  </si>
  <si>
    <t>Балтийский федеральный университет им. Иммануила Канта (г. Калининград)</t>
  </si>
  <si>
    <t>Экономика и менеджмент: Финансы и управление</t>
  </si>
  <si>
    <t>Омский государственный университет им. Ф.М. Достоевского (г. Омск)</t>
  </si>
  <si>
    <t>Музеология и охрана объектов культурного и природного наследия</t>
  </si>
  <si>
    <t>Сибирский университет потребительской кооперации (г. Новосибирск)</t>
  </si>
  <si>
    <t>юриспруденция, гражданско-правовой профиль</t>
  </si>
  <si>
    <t>Саратовский государственный университет (г. Саратов)</t>
  </si>
  <si>
    <t xml:space="preserve">социальная работа </t>
  </si>
  <si>
    <t>Тихоокеанский государственный университет (г. Хабаровск)</t>
  </si>
  <si>
    <t>Горное дело</t>
  </si>
  <si>
    <t>Андросова Алина Афанасьевна</t>
  </si>
  <si>
    <t>СПО" Российская академия народного хозяйства и государственной службы при Президенте РФ"</t>
  </si>
  <si>
    <t>очное/бюджет</t>
  </si>
  <si>
    <t>Данилова Алиса Германовна</t>
  </si>
  <si>
    <t>СВФУ ИЗФиР</t>
  </si>
  <si>
    <t>Ксенофонтова Светлана-Кундэлиинэ Егоровна</t>
  </si>
  <si>
    <t>СВФУ,  ИФКиС</t>
  </si>
  <si>
    <t>Львова Валерия-Туйгууна Николаевна</t>
  </si>
  <si>
    <t>Балтийский федеральный университет им. Иммануила Канта</t>
  </si>
  <si>
    <t>очное/платное</t>
  </si>
  <si>
    <t>Никитина Анастасия Михайловна</t>
  </si>
  <si>
    <t>СВФУ, ИЗФиР</t>
  </si>
  <si>
    <t>Павлова Айыына Валерьевна</t>
  </si>
  <si>
    <t>Национальный исследовательский университет "Высшая школа экономики"</t>
  </si>
  <si>
    <t>дистанционное/платное</t>
  </si>
  <si>
    <t>Павлова Дайаана Андреевна</t>
  </si>
  <si>
    <t>СВФУ, мединститут</t>
  </si>
  <si>
    <t>очное/бюджет (целевое)</t>
  </si>
  <si>
    <t>Пахомова Валерия Васильевна</t>
  </si>
  <si>
    <t>Саратовский государственный университет</t>
  </si>
  <si>
    <t>Романова Елена Александровна</t>
  </si>
  <si>
    <t xml:space="preserve">Российский государственный университет нефти и газа им.И.М. Губкина </t>
  </si>
  <si>
    <t>Санкт-Петербургский горный университет</t>
  </si>
  <si>
    <t>Управление в технических сферах</t>
  </si>
  <si>
    <t>Дальневосточный государственный университет путей сообщений</t>
  </si>
  <si>
    <t>Системы обеспечения движ. поездов. Электроснабжение железных дорог</t>
  </si>
  <si>
    <t>Амурская государственная медицинская академия</t>
  </si>
  <si>
    <t>Педиатрия</t>
  </si>
  <si>
    <t>Академия МЧС России г.Владивосток</t>
  </si>
  <si>
    <t>техносферная безопасность</t>
  </si>
  <si>
    <t>Аммосова Екатерина Трофимовна</t>
  </si>
  <si>
    <t>ЯМК</t>
  </si>
  <si>
    <t>лечебное дело</t>
  </si>
  <si>
    <t>эвенкийка</t>
  </si>
  <si>
    <t>Сунтар,ул. Кирова, 73, кв.1</t>
  </si>
  <si>
    <t>общий конкурс</t>
  </si>
  <si>
    <t>Иннокентьева Лена Андреевна</t>
  </si>
  <si>
    <t>СВФУ КИТ Разработчик веб и мультимедийных приложений</t>
  </si>
  <si>
    <t xml:space="preserve">очное, бюджет </t>
  </si>
  <si>
    <t>1 пока неизвестны результаты</t>
  </si>
  <si>
    <t xml:space="preserve">Хабаровский государственный университет экономики и права </t>
  </si>
  <si>
    <t>Менеджмент</t>
  </si>
  <si>
    <t>Амурская государственная медицинская академия г.Благовещенск</t>
  </si>
  <si>
    <t>Лечебное дело</t>
  </si>
  <si>
    <t>Дальневосточный государственный медицинский университет г.Хабаровск</t>
  </si>
  <si>
    <t>Дальневостоочный федеральный университет г. Владивосток</t>
  </si>
  <si>
    <t>Информационная безопасноть</t>
  </si>
  <si>
    <t>Омский государственный аграрный университет им. П.А. Столыпина</t>
  </si>
  <si>
    <t>Прикладная геодезия</t>
  </si>
  <si>
    <t>Дмитриева Муза Васильевна</t>
  </si>
  <si>
    <t>Амурская государственная медицинская академия г. Благовещенска</t>
  </si>
  <si>
    <t>целевое</t>
  </si>
  <si>
    <t>Григорьева Диана Дмитриевна</t>
  </si>
  <si>
    <t>Хабаровский государственный университет экономики и права</t>
  </si>
  <si>
    <t>Яковлева Нарыйа Александровна</t>
  </si>
  <si>
    <t>Саввинов Егор Васильевич</t>
  </si>
  <si>
    <t>Дальевосточный федеральный университет г. Владивосток</t>
  </si>
  <si>
    <t>ССКОШи</t>
  </si>
  <si>
    <t>CCКОШИ</t>
  </si>
  <si>
    <t>сош 1</t>
  </si>
  <si>
    <t>6 пересдача, 1 на второй год</t>
  </si>
  <si>
    <t>МБОУ "Сунтарская СОШ №2 имени И.С. Иванова с дошкольными группами" (Иванов Василий Русланович)</t>
  </si>
  <si>
    <t>МБОУ "Сунтарская СОШ №3" (Николаев Андрей Николаевич)</t>
  </si>
  <si>
    <t>МБОУ "Сунтарский политехнический лицей-интернат", (Сосин Олег Константинович)</t>
  </si>
  <si>
    <t>сптли</t>
  </si>
  <si>
    <t>МБОУ "Аллагинская СОШ" (Уаров Владимир Владимирович)</t>
  </si>
  <si>
    <t>МБОУ "Сунтарская СОШ №1 им. А. П. Павлова" (Матвеев Афанасий Спиридонович)</t>
  </si>
  <si>
    <t>МБОУ "Сунтарская гимназия" (Евсеева Любовь Егоровна)</t>
  </si>
  <si>
    <t>ТойбСОШ</t>
  </si>
  <si>
    <t>КрестСОШ</t>
  </si>
  <si>
    <t>МБОУ "Бордонская СОШ" (Максимов Михаил Алексеевич)</t>
  </si>
  <si>
    <t>МБОУ "Тойбохойская СОШ им.Г.Е.Бессонова" (Тотонов Айаал Валерьевич)</t>
  </si>
  <si>
    <t>МБОУ "Крестяхская СОШ им. И. Г. Спиридонова" (Васильев Павел Васильевич)</t>
  </si>
  <si>
    <t>примечание</t>
  </si>
  <si>
    <t>1 - не подал документы</t>
  </si>
  <si>
    <t>МБОУ "Куокунинская СОШ" (Иванов Николай Андреевич)</t>
  </si>
  <si>
    <t>МБОУ "Жарханская СОШ-И им. Б. Игнатьева" (Васильева Гамапета Сергеевна)</t>
  </si>
  <si>
    <t>МБОУ "Арылахская АСОШ им. Л. А. Попова" (Никитина Лидия Гаврильевна)</t>
  </si>
  <si>
    <t>МБОУ "Мар-Кюельская СОШ" (Тотонова Люция Семеновна)</t>
  </si>
  <si>
    <t>МБОУ"Хаданская СОШ" (Тимофеев Михил Федорович)</t>
  </si>
  <si>
    <t>ЭСОШ</t>
  </si>
  <si>
    <t>МБОУ "Эльгяйская СОШ им.П.Х.Староватова"  (Игнатьева Софья Васильевна)</t>
  </si>
  <si>
    <t>СПТЛ-И</t>
  </si>
  <si>
    <t>ССОШ №3</t>
  </si>
  <si>
    <t>СОШ № 1</t>
  </si>
  <si>
    <t>МБОУ "Кюндяинская СОШ им. Б.Н.Егорова" (Иванова Маргарита Николаенвна)</t>
  </si>
  <si>
    <t>МБОУ "Кутанинская СОШ им. А. А. Иванова - Кундэ" (Арипов Владимир Николаевич)</t>
  </si>
  <si>
    <t>МБОУ "Кюкяйская СОШ" (Алексеев Егор Иванович)</t>
  </si>
  <si>
    <t>МБОУ "Шеинская СОШ-И им. М.Н. Анисимова" (Чыбыков Федот Егорович)</t>
  </si>
  <si>
    <t>МБОУ "Хоринская СОШ" (Софронеева Мария Николаевна)</t>
  </si>
  <si>
    <t>МБОУ "Устьинская СОШ" (Данилевич Виктор  Николаевич)</t>
  </si>
  <si>
    <t>2 пересдача</t>
  </si>
  <si>
    <t>7 пересдача</t>
  </si>
  <si>
    <t>1 пересдача</t>
  </si>
  <si>
    <t>КемпСОШ</t>
  </si>
  <si>
    <t>ОУ</t>
  </si>
  <si>
    <t>МБОУ"Кемпендяйская СОШ им.В.И.Иванова" (Семенов Владимир Иванович)</t>
  </si>
  <si>
    <t>Кемп СОШ</t>
  </si>
  <si>
    <t>Сибирский государственный университет водного транспорта</t>
  </si>
  <si>
    <t>Судовождение на морских и внутренних водных путях</t>
  </si>
  <si>
    <t>ВЛ-И</t>
  </si>
  <si>
    <t>Вилючанский ЛИ</t>
  </si>
  <si>
    <t>МБОУ "Вилючанский лицей-интернат им. В. Г. Акимова" (Данилова Валентина Ивановна)</t>
  </si>
  <si>
    <t>Илимнирская ООШ</t>
  </si>
  <si>
    <t>МБОУ "Сунтарская СКОШ-И 8 вида" (Семенова Анисия Семеновна)</t>
  </si>
  <si>
    <t>Николаева Вероника Сергеевна</t>
  </si>
  <si>
    <t>МБОУ "Тюбяй-Жарханская СОШ" (Марков Кирилл Гаврильевич)</t>
  </si>
  <si>
    <t>МБОУ "Тюбяйская СОШ им. В.М. Анисимова" (Архангельская Альбина Анатольевна)</t>
  </si>
  <si>
    <t>Туойдахская ООШ</t>
  </si>
  <si>
    <t>ИТОГО</t>
  </si>
  <si>
    <t>не поступил</t>
  </si>
  <si>
    <t>ВЛИ</t>
  </si>
  <si>
    <t>-</t>
  </si>
  <si>
    <t>Григорьев Василий Витальевич</t>
  </si>
  <si>
    <t>Данные о выпускниках 2021 г.,  в учреждения профессионального образования (по школам)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</si>
</sst>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0" fontId="19" fillId="0" borderId="0"/>
  </cellStyleXfs>
  <cellXfs count="15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1" fillId="0" borderId="1" xfId="1" applyFont="1" applyBorder="1" applyAlignment="1"/>
    <xf numFmtId="0" fontId="4" fillId="0" borderId="1" xfId="0" applyFont="1" applyFill="1" applyBorder="1"/>
    <xf numFmtId="0" fontId="1" fillId="0" borderId="0" xfId="0" applyFont="1" applyFill="1" applyAlignment="1"/>
    <xf numFmtId="0" fontId="1" fillId="0" borderId="1" xfId="0" applyFont="1" applyFill="1" applyBorder="1"/>
    <xf numFmtId="0" fontId="1" fillId="0" borderId="0" xfId="0" applyFont="1" applyFill="1"/>
    <xf numFmtId="0" fontId="2" fillId="2" borderId="1" xfId="1" applyFont="1" applyFill="1" applyBorder="1" applyAlignment="1">
      <alignment horizontal="center"/>
    </xf>
    <xf numFmtId="0" fontId="2" fillId="0" borderId="1" xfId="1" applyFont="1" applyBorder="1" applyAlignment="1"/>
    <xf numFmtId="0" fontId="5" fillId="0" borderId="1" xfId="0" applyFont="1" applyFill="1" applyBorder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4" fillId="2" borderId="1" xfId="0" applyFont="1" applyFill="1" applyBorder="1"/>
    <xf numFmtId="1" fontId="1" fillId="2" borderId="1" xfId="0" applyNumberFormat="1" applyFont="1" applyFill="1" applyBorder="1"/>
    <xf numFmtId="0" fontId="5" fillId="3" borderId="1" xfId="0" applyFont="1" applyFill="1" applyBorder="1"/>
    <xf numFmtId="0" fontId="0" fillId="0" borderId="0" xfId="0" applyAlignment="1">
      <alignment horizontal="left"/>
    </xf>
    <xf numFmtId="0" fontId="0" fillId="0" borderId="1" xfId="0" applyBorder="1"/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/>
    <xf numFmtId="0" fontId="1" fillId="3" borderId="0" xfId="0" applyFont="1" applyFill="1"/>
    <xf numFmtId="0" fontId="12" fillId="0" borderId="0" xfId="0" applyFont="1"/>
    <xf numFmtId="0" fontId="7" fillId="0" borderId="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1" fillId="2" borderId="1" xfId="1" applyFont="1" applyFill="1" applyBorder="1" applyAlignment="1"/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/>
    <xf numFmtId="0" fontId="1" fillId="2" borderId="0" xfId="0" applyFont="1" applyFill="1"/>
    <xf numFmtId="0" fontId="2" fillId="2" borderId="1" xfId="1" applyFont="1" applyFill="1" applyBorder="1" applyAlignment="1"/>
    <xf numFmtId="0" fontId="15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7" fillId="0" borderId="1" xfId="0" applyFont="1" applyBorder="1"/>
    <xf numFmtId="0" fontId="4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17" fillId="0" borderId="1" xfId="0" applyFont="1" applyBorder="1"/>
    <xf numFmtId="49" fontId="4" fillId="0" borderId="1" xfId="2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0" fontId="16" fillId="0" borderId="1" xfId="1" applyFont="1" applyFill="1" applyBorder="1" applyAlignment="1">
      <alignment horizontal="center" vertical="center"/>
    </xf>
    <xf numFmtId="9" fontId="2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9" fontId="15" fillId="0" borderId="1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1" xfId="4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2" borderId="1" xfId="3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9" fontId="15" fillId="3" borderId="1" xfId="0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9" fontId="16" fillId="4" borderId="1" xfId="0" applyNumberFormat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3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4"/>
    <cellStyle name="Обычный 55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view="pageBreakPreview" topLeftCell="A10" zoomScaleSheetLayoutView="100" workbookViewId="0">
      <selection activeCell="F35" sqref="F35"/>
    </sheetView>
  </sheetViews>
  <sheetFormatPr defaultColWidth="9.140625" defaultRowHeight="15" x14ac:dyDescent="0.25"/>
  <cols>
    <col min="1" max="1" width="4" style="12" bestFit="1" customWidth="1"/>
    <col min="2" max="2" width="31.85546875" style="13" customWidth="1"/>
    <col min="3" max="3" width="9.7109375" style="8" customWidth="1"/>
    <col min="4" max="4" width="9.140625" style="8" customWidth="1"/>
    <col min="5" max="5" width="10" style="8" customWidth="1"/>
    <col min="6" max="6" width="11.85546875" style="8" customWidth="1"/>
    <col min="7" max="7" width="12" style="8" customWidth="1"/>
    <col min="8" max="8" width="10.140625" style="8" customWidth="1"/>
    <col min="9" max="9" width="9.140625" style="8" customWidth="1"/>
    <col min="10" max="10" width="10.28515625" style="8" customWidth="1"/>
    <col min="11" max="11" width="11.85546875" style="8" customWidth="1"/>
    <col min="12" max="12" width="14.140625" style="8" customWidth="1"/>
    <col min="13" max="13" width="6.42578125" style="8" hidden="1" customWidth="1"/>
    <col min="14" max="14" width="7" style="8" hidden="1" customWidth="1"/>
    <col min="15" max="15" width="7.140625" style="8" hidden="1" customWidth="1"/>
    <col min="16" max="16" width="7" style="8" hidden="1" customWidth="1"/>
    <col min="17" max="18" width="6.85546875" style="8" hidden="1" customWidth="1"/>
    <col min="19" max="19" width="6.5703125" style="8" hidden="1" customWidth="1"/>
    <col min="20" max="21" width="7" style="8" hidden="1" customWidth="1"/>
    <col min="22" max="22" width="6.85546875" style="8" hidden="1" customWidth="1"/>
    <col min="23" max="23" width="6.140625" style="8" hidden="1" customWidth="1"/>
    <col min="24" max="24" width="6.7109375" style="8" hidden="1" customWidth="1"/>
    <col min="25" max="25" width="6.85546875" style="8" hidden="1" customWidth="1"/>
    <col min="26" max="26" width="7.28515625" style="8" hidden="1" customWidth="1"/>
    <col min="27" max="27" width="6.85546875" style="8" hidden="1" customWidth="1"/>
    <col min="28" max="28" width="7.42578125" style="8" hidden="1" customWidth="1"/>
    <col min="29" max="29" width="7" style="8" hidden="1" customWidth="1"/>
    <col min="30" max="30" width="28.7109375" style="8" bestFit="1" customWidth="1"/>
    <col min="31" max="32" width="7.28515625" style="8" customWidth="1"/>
    <col min="33" max="33" width="14.140625" customWidth="1"/>
    <col min="34" max="16384" width="9.140625" style="8"/>
  </cols>
  <sheetData>
    <row r="1" spans="1:33" s="1" customFormat="1" ht="30" customHeight="1" x14ac:dyDescent="0.25">
      <c r="A1" s="118" t="s">
        <v>0</v>
      </c>
      <c r="B1" s="118" t="s">
        <v>1</v>
      </c>
      <c r="C1" s="120" t="s">
        <v>2</v>
      </c>
      <c r="D1" s="120"/>
      <c r="E1" s="120"/>
      <c r="F1" s="120"/>
      <c r="G1" s="120"/>
      <c r="H1" s="120" t="s">
        <v>3</v>
      </c>
      <c r="I1" s="120"/>
      <c r="J1" s="120"/>
      <c r="K1" s="120"/>
      <c r="L1" s="120"/>
      <c r="M1" s="120" t="s">
        <v>4</v>
      </c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56"/>
      <c r="AF1" s="56"/>
      <c r="AG1"/>
    </row>
    <row r="2" spans="1:33" s="2" customFormat="1" ht="30" customHeight="1" x14ac:dyDescent="0.25">
      <c r="A2" s="118"/>
      <c r="B2" s="118"/>
      <c r="C2" s="118" t="s">
        <v>5</v>
      </c>
      <c r="D2" s="118" t="s">
        <v>6</v>
      </c>
      <c r="E2" s="118"/>
      <c r="F2" s="118" t="s">
        <v>46</v>
      </c>
      <c r="G2" s="118"/>
      <c r="H2" s="118" t="s">
        <v>5</v>
      </c>
      <c r="I2" s="118" t="s">
        <v>6</v>
      </c>
      <c r="J2" s="118"/>
      <c r="K2" s="118" t="s">
        <v>46</v>
      </c>
      <c r="L2" s="118"/>
      <c r="M2" s="119" t="s">
        <v>5</v>
      </c>
      <c r="N2" s="118" t="s">
        <v>6</v>
      </c>
      <c r="O2" s="118"/>
      <c r="P2" s="118" t="s">
        <v>7</v>
      </c>
      <c r="Q2" s="118"/>
      <c r="R2" s="118"/>
      <c r="S2" s="118"/>
      <c r="T2" s="118"/>
      <c r="U2" s="118"/>
      <c r="V2" s="119" t="s">
        <v>5</v>
      </c>
      <c r="W2" s="118" t="s">
        <v>6</v>
      </c>
      <c r="X2" s="118"/>
      <c r="Y2" s="118"/>
      <c r="Z2" s="118"/>
      <c r="AA2" s="118"/>
      <c r="AB2" s="118"/>
      <c r="AC2" s="118"/>
      <c r="AD2" s="118"/>
      <c r="AE2" s="57"/>
      <c r="AF2" s="57"/>
      <c r="AG2"/>
    </row>
    <row r="3" spans="1:33" s="2" customFormat="1" ht="33" customHeight="1" x14ac:dyDescent="0.25">
      <c r="A3" s="118"/>
      <c r="B3" s="118"/>
      <c r="C3" s="118"/>
      <c r="D3" s="89" t="s">
        <v>8</v>
      </c>
      <c r="E3" s="89" t="s">
        <v>9</v>
      </c>
      <c r="F3" s="89" t="s">
        <v>44</v>
      </c>
      <c r="G3" s="89" t="s">
        <v>45</v>
      </c>
      <c r="H3" s="118"/>
      <c r="I3" s="89" t="s">
        <v>8</v>
      </c>
      <c r="J3" s="89" t="s">
        <v>9</v>
      </c>
      <c r="K3" s="89" t="s">
        <v>44</v>
      </c>
      <c r="L3" s="89" t="s">
        <v>45</v>
      </c>
      <c r="M3" s="119"/>
      <c r="N3" s="110" t="s">
        <v>8</v>
      </c>
      <c r="O3" s="110" t="s">
        <v>9</v>
      </c>
      <c r="P3" s="118" t="s">
        <v>10</v>
      </c>
      <c r="Q3" s="118"/>
      <c r="R3" s="118"/>
      <c r="S3" s="118" t="s">
        <v>11</v>
      </c>
      <c r="T3" s="118"/>
      <c r="U3" s="118"/>
      <c r="V3" s="119"/>
      <c r="W3" s="110" t="s">
        <v>8</v>
      </c>
      <c r="X3" s="110" t="s">
        <v>9</v>
      </c>
      <c r="Y3" s="118" t="s">
        <v>10</v>
      </c>
      <c r="Z3" s="118"/>
      <c r="AA3" s="118"/>
      <c r="AB3" s="118"/>
      <c r="AC3" s="118"/>
      <c r="AD3" s="118"/>
      <c r="AE3" s="57"/>
      <c r="AF3" s="57"/>
      <c r="AG3"/>
    </row>
    <row r="4" spans="1:33" s="6" customFormat="1" x14ac:dyDescent="0.25">
      <c r="A4" s="87">
        <v>1</v>
      </c>
      <c r="B4" s="87" t="s">
        <v>65</v>
      </c>
      <c r="C4" s="93">
        <v>52</v>
      </c>
      <c r="D4" s="89">
        <v>37</v>
      </c>
      <c r="E4" s="89">
        <v>0</v>
      </c>
      <c r="F4" s="89">
        <v>15</v>
      </c>
      <c r="G4" s="89">
        <v>0</v>
      </c>
      <c r="H4" s="93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57"/>
      <c r="AF4" s="57"/>
      <c r="AG4"/>
    </row>
    <row r="5" spans="1:33" x14ac:dyDescent="0.25">
      <c r="A5" s="87">
        <v>2</v>
      </c>
      <c r="B5" s="87" t="s">
        <v>66</v>
      </c>
      <c r="C5" s="93">
        <v>14</v>
      </c>
      <c r="D5" s="93">
        <v>7</v>
      </c>
      <c r="E5" s="93">
        <v>0</v>
      </c>
      <c r="F5" s="93">
        <v>0</v>
      </c>
      <c r="G5" s="93">
        <v>0</v>
      </c>
      <c r="H5" s="93"/>
      <c r="I5" s="93"/>
      <c r="J5" s="93"/>
      <c r="K5" s="93"/>
      <c r="L5" s="93"/>
      <c r="M5" s="93"/>
      <c r="N5" s="89"/>
      <c r="O5" s="89"/>
      <c r="P5" s="89"/>
      <c r="Q5" s="89"/>
      <c r="R5" s="89"/>
      <c r="S5" s="89"/>
      <c r="T5" s="89"/>
      <c r="U5" s="89"/>
      <c r="V5" s="93"/>
      <c r="W5" s="89"/>
      <c r="X5" s="89"/>
      <c r="Y5" s="89"/>
      <c r="Z5" s="89"/>
      <c r="AA5" s="89"/>
      <c r="AB5" s="89"/>
      <c r="AC5" s="89"/>
      <c r="AD5" s="89" t="s">
        <v>198</v>
      </c>
      <c r="AE5" s="58"/>
      <c r="AF5" s="58"/>
    </row>
    <row r="6" spans="1:33" x14ac:dyDescent="0.25">
      <c r="A6" s="87">
        <v>3</v>
      </c>
      <c r="B6" s="87" t="s">
        <v>67</v>
      </c>
      <c r="C6" s="93">
        <v>16</v>
      </c>
      <c r="D6" s="93">
        <v>7</v>
      </c>
      <c r="E6" s="93">
        <v>0</v>
      </c>
      <c r="F6" s="93">
        <v>2</v>
      </c>
      <c r="G6" s="93">
        <v>0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 t="s">
        <v>230</v>
      </c>
      <c r="AE6" s="59"/>
      <c r="AF6" s="59"/>
    </row>
    <row r="7" spans="1:33" x14ac:dyDescent="0.25">
      <c r="A7" s="87">
        <v>4</v>
      </c>
      <c r="B7" s="95" t="s">
        <v>98</v>
      </c>
      <c r="C7" s="93">
        <v>61</v>
      </c>
      <c r="D7" s="93">
        <v>55</v>
      </c>
      <c r="E7" s="93">
        <v>0</v>
      </c>
      <c r="F7" s="93">
        <v>5</v>
      </c>
      <c r="G7" s="93">
        <v>1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59"/>
      <c r="AF7" s="59"/>
    </row>
    <row r="8" spans="1:33" x14ac:dyDescent="0.25">
      <c r="A8" s="87">
        <v>5</v>
      </c>
      <c r="B8" s="87" t="s">
        <v>68</v>
      </c>
      <c r="C8" s="93">
        <v>21</v>
      </c>
      <c r="D8" s="93">
        <v>18</v>
      </c>
      <c r="E8" s="93">
        <v>0</v>
      </c>
      <c r="F8" s="93">
        <v>3</v>
      </c>
      <c r="G8" s="93">
        <v>0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59"/>
      <c r="AF8" s="59"/>
    </row>
    <row r="9" spans="1:33" x14ac:dyDescent="0.25">
      <c r="A9" s="87">
        <v>6</v>
      </c>
      <c r="B9" s="87" t="s">
        <v>69</v>
      </c>
      <c r="C9" s="93">
        <v>11</v>
      </c>
      <c r="D9" s="93">
        <v>9</v>
      </c>
      <c r="E9" s="93">
        <v>0</v>
      </c>
      <c r="F9" s="93">
        <v>2</v>
      </c>
      <c r="G9" s="93">
        <v>0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107">
        <v>0</v>
      </c>
      <c r="T9" s="107">
        <v>0</v>
      </c>
      <c r="U9" s="93"/>
      <c r="V9" s="93"/>
      <c r="W9" s="93"/>
      <c r="X9" s="93"/>
      <c r="Y9" s="93"/>
      <c r="Z9" s="93"/>
      <c r="AA9" s="93"/>
      <c r="AB9" s="93"/>
      <c r="AC9" s="93"/>
      <c r="AD9" s="93"/>
      <c r="AE9" s="59"/>
      <c r="AF9" s="59"/>
    </row>
    <row r="10" spans="1:33" x14ac:dyDescent="0.25">
      <c r="A10" s="87">
        <v>7</v>
      </c>
      <c r="B10" s="87" t="s">
        <v>70</v>
      </c>
      <c r="C10" s="93">
        <v>3</v>
      </c>
      <c r="D10" s="93">
        <v>2</v>
      </c>
      <c r="E10" s="93">
        <v>0</v>
      </c>
      <c r="F10" s="93">
        <v>0</v>
      </c>
      <c r="G10" s="93">
        <v>0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 t="s">
        <v>231</v>
      </c>
      <c r="AE10" s="59"/>
      <c r="AF10" s="59"/>
    </row>
    <row r="11" spans="1:33" x14ac:dyDescent="0.25">
      <c r="A11" s="87">
        <v>8</v>
      </c>
      <c r="B11" s="87" t="s">
        <v>71</v>
      </c>
      <c r="C11" s="93">
        <v>18</v>
      </c>
      <c r="D11" s="93">
        <v>18</v>
      </c>
      <c r="E11" s="93">
        <v>0</v>
      </c>
      <c r="F11" s="93">
        <v>0</v>
      </c>
      <c r="G11" s="93">
        <v>0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59"/>
      <c r="AF11" s="59"/>
    </row>
    <row r="12" spans="1:33" x14ac:dyDescent="0.25">
      <c r="A12" s="87">
        <v>9</v>
      </c>
      <c r="B12" s="87" t="s">
        <v>72</v>
      </c>
      <c r="C12" s="93">
        <v>14</v>
      </c>
      <c r="D12" s="93">
        <v>9</v>
      </c>
      <c r="E12" s="93">
        <v>0</v>
      </c>
      <c r="F12" s="93">
        <v>4</v>
      </c>
      <c r="G12" s="93">
        <v>1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59"/>
      <c r="AF12" s="59"/>
    </row>
    <row r="13" spans="1:33" x14ac:dyDescent="0.25">
      <c r="A13" s="87">
        <v>10</v>
      </c>
      <c r="B13" s="87" t="s">
        <v>73</v>
      </c>
      <c r="C13" s="93">
        <v>5</v>
      </c>
      <c r="D13" s="93">
        <v>1</v>
      </c>
      <c r="E13" s="93">
        <v>0</v>
      </c>
      <c r="F13" s="93">
        <v>4</v>
      </c>
      <c r="G13" s="93">
        <v>0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59"/>
      <c r="AF13" s="59"/>
    </row>
    <row r="14" spans="1:33" x14ac:dyDescent="0.25">
      <c r="A14" s="87">
        <v>11</v>
      </c>
      <c r="B14" s="87" t="s">
        <v>74</v>
      </c>
      <c r="C14" s="93">
        <v>9</v>
      </c>
      <c r="D14" s="93">
        <v>8</v>
      </c>
      <c r="E14" s="93">
        <v>0</v>
      </c>
      <c r="F14" s="93">
        <v>1</v>
      </c>
      <c r="G14" s="93">
        <v>0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59"/>
      <c r="AF14" s="59"/>
    </row>
    <row r="15" spans="1:33" x14ac:dyDescent="0.25">
      <c r="A15" s="87">
        <v>12</v>
      </c>
      <c r="B15" s="87" t="s">
        <v>75</v>
      </c>
      <c r="C15" s="93">
        <v>10</v>
      </c>
      <c r="D15" s="93">
        <v>5</v>
      </c>
      <c r="E15" s="93">
        <v>0</v>
      </c>
      <c r="F15" s="93">
        <v>5</v>
      </c>
      <c r="G15" s="93">
        <v>0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59"/>
      <c r="AF15" s="59"/>
    </row>
    <row r="16" spans="1:33" x14ac:dyDescent="0.25">
      <c r="A16" s="87">
        <v>13</v>
      </c>
      <c r="B16" s="87" t="s">
        <v>76</v>
      </c>
      <c r="C16" s="93">
        <v>9</v>
      </c>
      <c r="D16" s="93">
        <v>8</v>
      </c>
      <c r="E16" s="93">
        <v>0</v>
      </c>
      <c r="F16" s="93">
        <v>1</v>
      </c>
      <c r="G16" s="93">
        <v>0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59"/>
      <c r="AF16" s="59"/>
    </row>
    <row r="17" spans="1:32" x14ac:dyDescent="0.25">
      <c r="A17" s="87">
        <v>14</v>
      </c>
      <c r="B17" s="87" t="s">
        <v>77</v>
      </c>
      <c r="C17" s="93">
        <v>5</v>
      </c>
      <c r="D17" s="93">
        <v>4</v>
      </c>
      <c r="E17" s="93">
        <v>0</v>
      </c>
      <c r="F17" s="93">
        <v>1</v>
      </c>
      <c r="G17" s="93">
        <v>0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59"/>
      <c r="AF17" s="59"/>
    </row>
    <row r="18" spans="1:32" x14ac:dyDescent="0.25">
      <c r="A18" s="87">
        <v>15</v>
      </c>
      <c r="B18" s="87" t="s">
        <v>78</v>
      </c>
      <c r="C18" s="93">
        <v>28</v>
      </c>
      <c r="D18" s="93">
        <v>27</v>
      </c>
      <c r="E18" s="93">
        <v>0</v>
      </c>
      <c r="F18" s="93">
        <v>1</v>
      </c>
      <c r="G18" s="93">
        <v>0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59"/>
      <c r="AF18" s="59"/>
    </row>
    <row r="19" spans="1:32" x14ac:dyDescent="0.25">
      <c r="A19" s="87">
        <v>16</v>
      </c>
      <c r="B19" s="87" t="s">
        <v>79</v>
      </c>
      <c r="C19" s="93">
        <v>5</v>
      </c>
      <c r="D19" s="93">
        <v>5</v>
      </c>
      <c r="E19" s="93">
        <v>0</v>
      </c>
      <c r="F19" s="93">
        <v>0</v>
      </c>
      <c r="G19" s="93">
        <v>0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59"/>
      <c r="AF19" s="59"/>
    </row>
    <row r="20" spans="1:32" x14ac:dyDescent="0.25">
      <c r="A20" s="87">
        <v>17</v>
      </c>
      <c r="B20" s="87" t="s">
        <v>80</v>
      </c>
      <c r="C20" s="93">
        <v>10</v>
      </c>
      <c r="D20" s="93">
        <v>7</v>
      </c>
      <c r="E20" s="93">
        <v>0</v>
      </c>
      <c r="F20" s="93">
        <v>1</v>
      </c>
      <c r="G20" s="93">
        <v>0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 t="s">
        <v>229</v>
      </c>
      <c r="AE20" s="59"/>
      <c r="AF20" s="59"/>
    </row>
    <row r="21" spans="1:32" x14ac:dyDescent="0.25">
      <c r="A21" s="87">
        <v>18</v>
      </c>
      <c r="B21" s="87" t="s">
        <v>81</v>
      </c>
      <c r="C21" s="93">
        <v>6</v>
      </c>
      <c r="D21" s="93">
        <v>5</v>
      </c>
      <c r="E21" s="93">
        <v>0</v>
      </c>
      <c r="F21" s="93">
        <v>1</v>
      </c>
      <c r="G21" s="93">
        <v>0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59"/>
      <c r="AF21" s="59"/>
    </row>
    <row r="22" spans="1:32" x14ac:dyDescent="0.25">
      <c r="A22" s="87">
        <v>19</v>
      </c>
      <c r="B22" s="87" t="s">
        <v>82</v>
      </c>
      <c r="C22" s="93">
        <v>6</v>
      </c>
      <c r="D22" s="93">
        <v>5</v>
      </c>
      <c r="E22" s="93">
        <v>0</v>
      </c>
      <c r="F22" s="93">
        <v>1</v>
      </c>
      <c r="G22" s="93">
        <v>0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59"/>
      <c r="AF22" s="59"/>
    </row>
    <row r="23" spans="1:32" x14ac:dyDescent="0.25">
      <c r="A23" s="87">
        <v>20</v>
      </c>
      <c r="B23" s="87" t="s">
        <v>83</v>
      </c>
      <c r="C23" s="93">
        <v>6</v>
      </c>
      <c r="D23" s="93">
        <v>6</v>
      </c>
      <c r="E23" s="93">
        <v>0</v>
      </c>
      <c r="F23" s="93">
        <v>0</v>
      </c>
      <c r="G23" s="93">
        <v>0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59"/>
      <c r="AF23" s="59"/>
    </row>
    <row r="24" spans="1:32" x14ac:dyDescent="0.25">
      <c r="A24" s="87">
        <v>21</v>
      </c>
      <c r="B24" s="87" t="s">
        <v>84</v>
      </c>
      <c r="C24" s="93">
        <v>3</v>
      </c>
      <c r="D24" s="93">
        <v>1</v>
      </c>
      <c r="E24" s="93">
        <v>0</v>
      </c>
      <c r="F24" s="93">
        <v>2</v>
      </c>
      <c r="G24" s="93">
        <v>0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59"/>
      <c r="AF24" s="59"/>
    </row>
    <row r="25" spans="1:32" x14ac:dyDescent="0.25">
      <c r="A25" s="87">
        <v>22</v>
      </c>
      <c r="B25" s="87" t="s">
        <v>85</v>
      </c>
      <c r="C25" s="112">
        <v>12</v>
      </c>
      <c r="D25" s="112">
        <v>11</v>
      </c>
      <c r="E25" s="112">
        <v>0</v>
      </c>
      <c r="F25" s="112">
        <v>0</v>
      </c>
      <c r="G25" s="112">
        <v>0</v>
      </c>
      <c r="H25" s="112"/>
      <c r="I25" s="112"/>
      <c r="J25" s="112"/>
      <c r="K25" s="112"/>
      <c r="L25" s="11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13" t="s">
        <v>231</v>
      </c>
      <c r="AE25" s="59"/>
      <c r="AF25" s="59"/>
    </row>
    <row r="26" spans="1:32" x14ac:dyDescent="0.25">
      <c r="A26" s="87">
        <v>23</v>
      </c>
      <c r="B26" s="87" t="s">
        <v>86</v>
      </c>
      <c r="C26" s="93">
        <v>5</v>
      </c>
      <c r="D26" s="93">
        <v>4</v>
      </c>
      <c r="E26" s="93">
        <v>0</v>
      </c>
      <c r="F26" s="93">
        <v>1</v>
      </c>
      <c r="G26" s="93">
        <v>0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59"/>
      <c r="AF26" s="59"/>
    </row>
    <row r="27" spans="1:32" x14ac:dyDescent="0.25">
      <c r="A27" s="87">
        <v>24</v>
      </c>
      <c r="B27" s="87" t="s">
        <v>239</v>
      </c>
      <c r="C27" s="93">
        <v>7</v>
      </c>
      <c r="D27" s="93">
        <v>5</v>
      </c>
      <c r="E27" s="93">
        <v>0</v>
      </c>
      <c r="F27" s="93">
        <v>2</v>
      </c>
      <c r="G27" s="93">
        <v>0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59"/>
      <c r="AF27" s="59"/>
    </row>
    <row r="28" spans="1:32" x14ac:dyDescent="0.25">
      <c r="A28" s="87">
        <v>25</v>
      </c>
      <c r="B28" s="87" t="s">
        <v>87</v>
      </c>
      <c r="C28" s="93">
        <v>1</v>
      </c>
      <c r="D28" s="93">
        <v>1</v>
      </c>
      <c r="E28" s="93">
        <v>0</v>
      </c>
      <c r="F28" s="93">
        <v>0</v>
      </c>
      <c r="G28" s="93">
        <v>0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59"/>
      <c r="AF28" s="59"/>
    </row>
    <row r="29" spans="1:32" x14ac:dyDescent="0.25">
      <c r="A29" s="87">
        <v>26</v>
      </c>
      <c r="B29" s="87" t="s">
        <v>241</v>
      </c>
      <c r="C29" s="93">
        <v>5</v>
      </c>
      <c r="D29" s="93">
        <v>5</v>
      </c>
      <c r="E29" s="93">
        <v>0</v>
      </c>
      <c r="F29" s="93">
        <v>0</v>
      </c>
      <c r="G29" s="93">
        <v>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59"/>
      <c r="AF29" s="59"/>
    </row>
    <row r="30" spans="1:32" x14ac:dyDescent="0.25">
      <c r="A30" s="87">
        <v>27</v>
      </c>
      <c r="B30" s="102" t="s">
        <v>195</v>
      </c>
      <c r="C30" s="104">
        <v>9</v>
      </c>
      <c r="D30" s="104">
        <v>9</v>
      </c>
      <c r="E30" s="104">
        <v>0</v>
      </c>
      <c r="F30" s="104">
        <v>0</v>
      </c>
      <c r="G30" s="104">
        <v>0</v>
      </c>
      <c r="H30" s="104"/>
      <c r="I30" s="104"/>
      <c r="J30" s="104"/>
      <c r="K30" s="104"/>
      <c r="L30" s="104"/>
      <c r="M30" s="104">
        <v>0</v>
      </c>
      <c r="N30" s="104"/>
      <c r="O30" s="104"/>
      <c r="P30" s="104"/>
      <c r="Q30" s="104"/>
      <c r="R30" s="104"/>
      <c r="S30" s="104"/>
      <c r="T30" s="104"/>
      <c r="U30" s="104"/>
      <c r="V30" s="104">
        <v>0</v>
      </c>
      <c r="W30" s="104"/>
      <c r="X30" s="104"/>
      <c r="Y30" s="104"/>
      <c r="Z30" s="104"/>
      <c r="AA30" s="104"/>
      <c r="AB30" s="104"/>
      <c r="AC30" s="104"/>
      <c r="AD30" s="104"/>
      <c r="AE30" s="59"/>
      <c r="AF30" s="59"/>
    </row>
    <row r="31" spans="1:32" x14ac:dyDescent="0.25">
      <c r="A31" s="3">
        <v>28</v>
      </c>
      <c r="B31" s="111" t="s">
        <v>246</v>
      </c>
      <c r="C31" s="112">
        <v>2</v>
      </c>
      <c r="D31" s="112">
        <v>1</v>
      </c>
      <c r="E31" s="112">
        <v>0</v>
      </c>
      <c r="F31" s="112">
        <v>1</v>
      </c>
      <c r="G31" s="112">
        <v>0</v>
      </c>
      <c r="H31" s="5"/>
      <c r="I31" s="5"/>
      <c r="J31" s="5"/>
      <c r="K31" s="5"/>
      <c r="L31" s="5"/>
      <c r="M31" s="104">
        <v>0</v>
      </c>
      <c r="N31" s="104"/>
      <c r="O31" s="104"/>
      <c r="P31" s="104"/>
      <c r="Q31" s="104"/>
      <c r="R31" s="104"/>
      <c r="S31" s="104"/>
      <c r="T31" s="104"/>
      <c r="U31" s="104"/>
      <c r="V31" s="104">
        <v>0</v>
      </c>
      <c r="W31" s="104"/>
      <c r="X31" s="104"/>
      <c r="Y31" s="104"/>
      <c r="Z31" s="104"/>
      <c r="AA31" s="104"/>
      <c r="AB31" s="104"/>
      <c r="AC31" s="104"/>
      <c r="AD31" s="104"/>
      <c r="AE31" s="59"/>
      <c r="AF31" s="59"/>
    </row>
    <row r="32" spans="1:32" x14ac:dyDescent="0.25">
      <c r="A32" s="3">
        <v>29</v>
      </c>
      <c r="B32" s="4"/>
      <c r="C32" s="5">
        <f>SUM(C4:C31)</f>
        <v>353</v>
      </c>
      <c r="D32" s="5">
        <f t="shared" ref="D32:G32" si="0">SUM(D4:D31)</f>
        <v>280</v>
      </c>
      <c r="E32" s="5">
        <f t="shared" si="0"/>
        <v>0</v>
      </c>
      <c r="F32" s="5">
        <f t="shared" si="0"/>
        <v>53</v>
      </c>
      <c r="G32" s="5">
        <f t="shared" si="0"/>
        <v>2</v>
      </c>
      <c r="H32" s="5"/>
      <c r="I32" s="5"/>
      <c r="J32" s="5"/>
      <c r="K32" s="5"/>
      <c r="L32" s="5"/>
      <c r="M32" s="7">
        <v>0</v>
      </c>
      <c r="N32" s="7"/>
      <c r="O32" s="7"/>
      <c r="P32" s="7"/>
      <c r="Q32" s="7"/>
      <c r="R32" s="7"/>
      <c r="S32" s="7"/>
      <c r="T32" s="7"/>
      <c r="U32" s="7"/>
      <c r="V32" s="7">
        <v>0</v>
      </c>
      <c r="W32" s="7"/>
      <c r="X32" s="7"/>
      <c r="Y32" s="7"/>
      <c r="Z32" s="7"/>
      <c r="AA32" s="7"/>
      <c r="AB32" s="7"/>
      <c r="AC32" s="7"/>
      <c r="AD32" s="7"/>
      <c r="AE32" s="59"/>
      <c r="AF32" s="59"/>
    </row>
    <row r="33" spans="1:32" x14ac:dyDescent="0.25">
      <c r="A33" s="3">
        <v>30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7">
        <v>3</v>
      </c>
      <c r="N33" s="7">
        <v>1</v>
      </c>
      <c r="O33" s="7"/>
      <c r="P33" s="7"/>
      <c r="Q33" s="7"/>
      <c r="R33" s="7"/>
      <c r="S33" s="7"/>
      <c r="T33" s="7"/>
      <c r="U33" s="7"/>
      <c r="V33" s="7">
        <v>0</v>
      </c>
      <c r="W33" s="7"/>
      <c r="X33" s="7"/>
      <c r="Y33" s="7"/>
      <c r="Z33" s="7"/>
      <c r="AA33" s="7"/>
      <c r="AB33" s="7"/>
      <c r="AC33" s="7"/>
      <c r="AD33" s="7"/>
      <c r="AE33" s="59"/>
      <c r="AF33" s="59"/>
    </row>
    <row r="34" spans="1:32" x14ac:dyDescent="0.25">
      <c r="A34" s="3">
        <v>31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7">
        <v>0</v>
      </c>
      <c r="N34" s="7"/>
      <c r="O34" s="7"/>
      <c r="P34" s="7"/>
      <c r="Q34" s="7"/>
      <c r="R34" s="7"/>
      <c r="S34" s="7"/>
      <c r="T34" s="7"/>
      <c r="U34" s="7"/>
      <c r="V34" s="7">
        <v>1</v>
      </c>
      <c r="W34" s="7"/>
      <c r="X34" s="7">
        <v>1</v>
      </c>
      <c r="Y34" s="7"/>
      <c r="Z34" s="7"/>
      <c r="AA34" s="7"/>
      <c r="AB34" s="7"/>
      <c r="AC34" s="7"/>
      <c r="AD34" s="7"/>
      <c r="AE34" s="59"/>
      <c r="AF34" s="59"/>
    </row>
    <row r="35" spans="1:32" x14ac:dyDescent="0.25">
      <c r="A35" s="3">
        <v>32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7">
        <v>23</v>
      </c>
      <c r="N35" s="7"/>
      <c r="O35" s="7">
        <v>20</v>
      </c>
      <c r="P35" s="7"/>
      <c r="Q35" s="7">
        <v>2</v>
      </c>
      <c r="R35" s="7"/>
      <c r="S35" s="7"/>
      <c r="T35" s="7"/>
      <c r="U35" s="7"/>
      <c r="V35" s="7">
        <v>0</v>
      </c>
      <c r="W35" s="7"/>
      <c r="X35" s="7"/>
      <c r="Y35" s="7"/>
      <c r="Z35" s="7"/>
      <c r="AA35" s="7"/>
      <c r="AB35" s="7"/>
      <c r="AC35" s="7"/>
      <c r="AD35" s="7"/>
      <c r="AE35" s="59"/>
      <c r="AF35" s="59"/>
    </row>
    <row r="36" spans="1:32" x14ac:dyDescent="0.25">
      <c r="A36" s="3">
        <v>33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7">
        <v>0</v>
      </c>
      <c r="N36" s="7"/>
      <c r="O36" s="7"/>
      <c r="P36" s="7"/>
      <c r="Q36" s="7"/>
      <c r="R36" s="7"/>
      <c r="S36" s="7"/>
      <c r="T36" s="7"/>
      <c r="U36" s="7"/>
      <c r="V36" s="7">
        <v>0</v>
      </c>
      <c r="W36" s="7"/>
      <c r="X36" s="7"/>
      <c r="Y36" s="7"/>
      <c r="Z36" s="7"/>
      <c r="AA36" s="7"/>
      <c r="AB36" s="7"/>
      <c r="AC36" s="7"/>
      <c r="AD36" s="7"/>
      <c r="AE36" s="59"/>
      <c r="AF36" s="59"/>
    </row>
    <row r="37" spans="1:32" x14ac:dyDescent="0.25">
      <c r="A37" s="3">
        <v>34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7">
        <v>0</v>
      </c>
      <c r="N37" s="7"/>
      <c r="O37" s="7"/>
      <c r="P37" s="7"/>
      <c r="Q37" s="7"/>
      <c r="R37" s="7"/>
      <c r="S37" s="7"/>
      <c r="T37" s="7"/>
      <c r="U37" s="7"/>
      <c r="V37" s="7">
        <v>5</v>
      </c>
      <c r="W37" s="7"/>
      <c r="X37" s="7">
        <v>2</v>
      </c>
      <c r="Y37" s="7">
        <v>1</v>
      </c>
      <c r="Z37" s="7"/>
      <c r="AA37" s="7"/>
      <c r="AB37" s="7"/>
      <c r="AC37" s="7"/>
      <c r="AD37" s="7"/>
      <c r="AE37" s="59"/>
      <c r="AF37" s="59"/>
    </row>
    <row r="38" spans="1:32" x14ac:dyDescent="0.25">
      <c r="A38" s="3">
        <v>35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7">
        <v>0</v>
      </c>
      <c r="N38" s="7"/>
      <c r="O38" s="7"/>
      <c r="P38" s="7"/>
      <c r="Q38" s="7"/>
      <c r="R38" s="7"/>
      <c r="S38" s="7"/>
      <c r="T38" s="7"/>
      <c r="U38" s="7"/>
      <c r="V38" s="7">
        <v>0</v>
      </c>
      <c r="W38" s="7"/>
      <c r="X38" s="7"/>
      <c r="Y38" s="7"/>
      <c r="Z38" s="7"/>
      <c r="AA38" s="7"/>
      <c r="AB38" s="7"/>
      <c r="AC38" s="7"/>
      <c r="AD38" s="7"/>
      <c r="AE38" s="59"/>
      <c r="AF38" s="59"/>
    </row>
    <row r="39" spans="1:32" x14ac:dyDescent="0.25">
      <c r="A39" s="3">
        <v>36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7">
        <v>72</v>
      </c>
      <c r="N39" s="7"/>
      <c r="O39" s="7">
        <v>44</v>
      </c>
      <c r="P39" s="7">
        <v>3</v>
      </c>
      <c r="Q39" s="7">
        <v>3</v>
      </c>
      <c r="R39" s="7"/>
      <c r="S39" s="7"/>
      <c r="T39" s="7"/>
      <c r="U39" s="7"/>
      <c r="V39" s="7">
        <v>0</v>
      </c>
      <c r="W39" s="7"/>
      <c r="X39" s="7"/>
      <c r="Y39" s="7"/>
      <c r="Z39" s="7"/>
      <c r="AA39" s="7"/>
      <c r="AB39" s="7"/>
      <c r="AC39" s="7"/>
      <c r="AD39" s="7"/>
      <c r="AE39" s="59"/>
      <c r="AF39" s="59"/>
    </row>
    <row r="40" spans="1:32" x14ac:dyDescent="0.25">
      <c r="A40" s="3">
        <v>37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7">
        <v>0</v>
      </c>
      <c r="N40" s="7"/>
      <c r="O40" s="7"/>
      <c r="P40" s="7"/>
      <c r="Q40" s="7"/>
      <c r="R40" s="7"/>
      <c r="S40" s="7"/>
      <c r="T40" s="7"/>
      <c r="U40" s="7"/>
      <c r="V40" s="7">
        <v>0</v>
      </c>
      <c r="W40" s="7"/>
      <c r="X40" s="7"/>
      <c r="Y40" s="7"/>
      <c r="Z40" s="7"/>
      <c r="AA40" s="7"/>
      <c r="AB40" s="7"/>
      <c r="AC40" s="7"/>
      <c r="AD40" s="7"/>
      <c r="AE40" s="59"/>
      <c r="AF40" s="59"/>
    </row>
    <row r="41" spans="1:32" x14ac:dyDescent="0.25">
      <c r="A41" s="9"/>
      <c r="B41" s="10" t="s">
        <v>12</v>
      </c>
      <c r="C41" s="11">
        <f t="shared" ref="C41:AC41" si="1">SUM(C4:C40)</f>
        <v>706</v>
      </c>
      <c r="D41" s="11">
        <f t="shared" si="1"/>
        <v>560</v>
      </c>
      <c r="E41" s="11">
        <f t="shared" si="1"/>
        <v>0</v>
      </c>
      <c r="F41" s="11">
        <f t="shared" si="1"/>
        <v>106</v>
      </c>
      <c r="G41" s="11">
        <f t="shared" si="1"/>
        <v>4</v>
      </c>
      <c r="H41" s="11">
        <f t="shared" si="1"/>
        <v>0</v>
      </c>
      <c r="I41" s="11">
        <f t="shared" si="1"/>
        <v>0</v>
      </c>
      <c r="J41" s="11">
        <f t="shared" si="1"/>
        <v>0</v>
      </c>
      <c r="K41" s="11">
        <f t="shared" si="1"/>
        <v>0</v>
      </c>
      <c r="L41" s="11">
        <f t="shared" si="1"/>
        <v>0</v>
      </c>
      <c r="M41" s="11">
        <f t="shared" si="1"/>
        <v>98</v>
      </c>
      <c r="N41" s="11">
        <f t="shared" si="1"/>
        <v>1</v>
      </c>
      <c r="O41" s="11">
        <f t="shared" si="1"/>
        <v>64</v>
      </c>
      <c r="P41" s="11">
        <f t="shared" si="1"/>
        <v>3</v>
      </c>
      <c r="Q41" s="11">
        <f t="shared" si="1"/>
        <v>5</v>
      </c>
      <c r="R41" s="11">
        <f t="shared" si="1"/>
        <v>0</v>
      </c>
      <c r="S41" s="11">
        <f t="shared" si="1"/>
        <v>0</v>
      </c>
      <c r="T41" s="11">
        <f t="shared" si="1"/>
        <v>0</v>
      </c>
      <c r="U41" s="11">
        <f t="shared" si="1"/>
        <v>0</v>
      </c>
      <c r="V41" s="11">
        <f t="shared" si="1"/>
        <v>6</v>
      </c>
      <c r="W41" s="11">
        <f t="shared" si="1"/>
        <v>0</v>
      </c>
      <c r="X41" s="11">
        <f t="shared" si="1"/>
        <v>3</v>
      </c>
      <c r="Y41" s="11">
        <f t="shared" si="1"/>
        <v>1</v>
      </c>
      <c r="Z41" s="11">
        <f t="shared" si="1"/>
        <v>0</v>
      </c>
      <c r="AA41" s="11">
        <f t="shared" si="1"/>
        <v>0</v>
      </c>
      <c r="AB41" s="11">
        <f t="shared" si="1"/>
        <v>0</v>
      </c>
      <c r="AC41" s="11">
        <f t="shared" si="1"/>
        <v>0</v>
      </c>
      <c r="AD41" s="7"/>
      <c r="AE41" s="59"/>
      <c r="AF41" s="59"/>
    </row>
  </sheetData>
  <mergeCells count="22">
    <mergeCell ref="V1:AD1"/>
    <mergeCell ref="C2:C3"/>
    <mergeCell ref="D2:E2"/>
    <mergeCell ref="F2:G2"/>
    <mergeCell ref="A1:A3"/>
    <mergeCell ref="B1:B3"/>
    <mergeCell ref="C1:G1"/>
    <mergeCell ref="H1:L1"/>
    <mergeCell ref="M1:U1"/>
    <mergeCell ref="I2:J2"/>
    <mergeCell ref="K2:L2"/>
    <mergeCell ref="M2:M3"/>
    <mergeCell ref="H2:H3"/>
    <mergeCell ref="W2:X2"/>
    <mergeCell ref="Y2:AD2"/>
    <mergeCell ref="N2:O2"/>
    <mergeCell ref="P2:U2"/>
    <mergeCell ref="V2:V3"/>
    <mergeCell ref="Y3:AA3"/>
    <mergeCell ref="AB3:AD3"/>
    <mergeCell ref="P3:R3"/>
    <mergeCell ref="S3:U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2"/>
  <sheetViews>
    <sheetView zoomScale="80" zoomScaleNormal="80" workbookViewId="0">
      <selection activeCell="J39" sqref="J39"/>
    </sheetView>
  </sheetViews>
  <sheetFormatPr defaultRowHeight="15" x14ac:dyDescent="0.25"/>
  <cols>
    <col min="2" max="2" width="27.28515625" customWidth="1"/>
    <col min="10" max="10" width="10" customWidth="1"/>
    <col min="11" max="11" width="9.42578125" hidden="1" customWidth="1"/>
    <col min="12" max="17" width="9.140625" hidden="1" customWidth="1"/>
    <col min="18" max="18" width="15.85546875" hidden="1" customWidth="1"/>
    <col min="19" max="19" width="19.85546875" customWidth="1"/>
    <col min="20" max="20" width="17.42578125" customWidth="1"/>
    <col min="21" max="21" width="21.28515625" bestFit="1" customWidth="1"/>
  </cols>
  <sheetData>
    <row r="1" spans="1:21" s="8" customFormat="1" ht="43.5" customHeight="1" x14ac:dyDescent="0.25">
      <c r="A1" s="121" t="s">
        <v>0</v>
      </c>
      <c r="B1" s="118" t="s">
        <v>13</v>
      </c>
      <c r="C1" s="127" t="s">
        <v>2</v>
      </c>
      <c r="D1" s="128"/>
      <c r="E1" s="128"/>
      <c r="F1" s="128"/>
      <c r="G1" s="128"/>
      <c r="H1" s="128"/>
      <c r="I1" s="128"/>
      <c r="J1" s="129"/>
      <c r="K1" s="127" t="s">
        <v>4</v>
      </c>
      <c r="L1" s="128"/>
      <c r="M1" s="128"/>
      <c r="N1" s="128"/>
      <c r="O1" s="128"/>
      <c r="P1" s="128"/>
      <c r="Q1" s="128"/>
      <c r="R1" s="129"/>
      <c r="S1" s="118" t="s">
        <v>14</v>
      </c>
      <c r="T1" s="118" t="s">
        <v>15</v>
      </c>
      <c r="U1" s="118" t="s">
        <v>211</v>
      </c>
    </row>
    <row r="2" spans="1:21" s="8" customFormat="1" ht="15" customHeight="1" x14ac:dyDescent="0.25">
      <c r="A2" s="121"/>
      <c r="B2" s="118"/>
      <c r="C2" s="118" t="s">
        <v>16</v>
      </c>
      <c r="D2" s="122" t="s">
        <v>47</v>
      </c>
      <c r="E2" s="118" t="s">
        <v>7</v>
      </c>
      <c r="F2" s="118"/>
      <c r="G2" s="118"/>
      <c r="H2" s="118"/>
      <c r="I2" s="122" t="s">
        <v>21</v>
      </c>
      <c r="J2" s="122" t="s">
        <v>22</v>
      </c>
      <c r="K2" s="118" t="s">
        <v>16</v>
      </c>
      <c r="L2" s="122" t="s">
        <v>47</v>
      </c>
      <c r="M2" s="118" t="s">
        <v>7</v>
      </c>
      <c r="N2" s="118"/>
      <c r="O2" s="118"/>
      <c r="P2" s="118"/>
      <c r="Q2" s="122" t="s">
        <v>21</v>
      </c>
      <c r="R2" s="122" t="s">
        <v>22</v>
      </c>
      <c r="S2" s="118"/>
      <c r="T2" s="118"/>
      <c r="U2" s="118"/>
    </row>
    <row r="3" spans="1:21" s="8" customFormat="1" ht="47.25" customHeight="1" x14ac:dyDescent="0.25">
      <c r="A3" s="121"/>
      <c r="B3" s="118"/>
      <c r="C3" s="118"/>
      <c r="D3" s="123"/>
      <c r="E3" s="125" t="s">
        <v>20</v>
      </c>
      <c r="F3" s="126"/>
      <c r="G3" s="125" t="s">
        <v>17</v>
      </c>
      <c r="H3" s="126"/>
      <c r="I3" s="123"/>
      <c r="J3" s="123"/>
      <c r="K3" s="118"/>
      <c r="L3" s="123"/>
      <c r="M3" s="125" t="s">
        <v>20</v>
      </c>
      <c r="N3" s="126"/>
      <c r="O3" s="125" t="s">
        <v>17</v>
      </c>
      <c r="P3" s="126"/>
      <c r="Q3" s="123"/>
      <c r="R3" s="123"/>
      <c r="S3" s="118"/>
      <c r="T3" s="118"/>
      <c r="U3" s="118"/>
    </row>
    <row r="4" spans="1:21" s="8" customFormat="1" x14ac:dyDescent="0.25">
      <c r="A4" s="121"/>
      <c r="B4" s="118"/>
      <c r="C4" s="118"/>
      <c r="D4" s="124"/>
      <c r="E4" s="89" t="s">
        <v>18</v>
      </c>
      <c r="F4" s="89" t="s">
        <v>19</v>
      </c>
      <c r="G4" s="89" t="s">
        <v>18</v>
      </c>
      <c r="H4" s="89" t="s">
        <v>19</v>
      </c>
      <c r="I4" s="124"/>
      <c r="J4" s="124"/>
      <c r="K4" s="118"/>
      <c r="L4" s="124"/>
      <c r="M4" s="89" t="s">
        <v>18</v>
      </c>
      <c r="N4" s="89" t="s">
        <v>19</v>
      </c>
      <c r="O4" s="89" t="s">
        <v>18</v>
      </c>
      <c r="P4" s="89" t="s">
        <v>19</v>
      </c>
      <c r="Q4" s="124"/>
      <c r="R4" s="124"/>
      <c r="S4" s="118"/>
      <c r="T4" s="118"/>
      <c r="U4" s="118"/>
    </row>
    <row r="5" spans="1:21" s="8" customFormat="1" x14ac:dyDescent="0.25">
      <c r="A5" s="87">
        <v>1</v>
      </c>
      <c r="B5" s="87" t="s">
        <v>65</v>
      </c>
      <c r="C5" s="117">
        <v>59</v>
      </c>
      <c r="D5" s="93">
        <v>1</v>
      </c>
      <c r="E5" s="93">
        <v>39</v>
      </c>
      <c r="F5" s="93">
        <v>5</v>
      </c>
      <c r="G5" s="93">
        <v>3</v>
      </c>
      <c r="H5" s="93">
        <v>4</v>
      </c>
      <c r="I5" s="93">
        <v>5</v>
      </c>
      <c r="J5" s="93">
        <v>3</v>
      </c>
      <c r="K5" s="93"/>
      <c r="L5" s="93"/>
      <c r="M5" s="93"/>
      <c r="N5" s="93"/>
      <c r="O5" s="93"/>
      <c r="P5" s="93"/>
      <c r="Q5" s="93"/>
      <c r="R5" s="93"/>
      <c r="S5" s="105"/>
      <c r="T5" s="106"/>
      <c r="U5" s="103"/>
    </row>
    <row r="6" spans="1:21" s="8" customFormat="1" x14ac:dyDescent="0.25">
      <c r="A6" s="87">
        <v>2</v>
      </c>
      <c r="B6" s="87" t="s">
        <v>66</v>
      </c>
      <c r="C6" s="117">
        <v>6</v>
      </c>
      <c r="D6" s="93">
        <v>0</v>
      </c>
      <c r="E6" s="93">
        <v>4</v>
      </c>
      <c r="F6" s="93">
        <v>0</v>
      </c>
      <c r="G6" s="93">
        <v>2</v>
      </c>
      <c r="H6" s="93">
        <v>0</v>
      </c>
      <c r="I6" s="93">
        <v>0</v>
      </c>
      <c r="J6" s="93">
        <v>0</v>
      </c>
      <c r="K6" s="93"/>
      <c r="L6" s="93"/>
      <c r="M6" s="93"/>
      <c r="N6" s="93"/>
      <c r="O6" s="93"/>
      <c r="P6" s="93"/>
      <c r="Q6" s="93"/>
      <c r="R6" s="93"/>
      <c r="S6" s="107"/>
      <c r="T6" s="107"/>
      <c r="U6" s="89"/>
    </row>
    <row r="7" spans="1:21" s="8" customFormat="1" x14ac:dyDescent="0.25">
      <c r="A7" s="87">
        <v>3</v>
      </c>
      <c r="B7" s="87" t="s">
        <v>67</v>
      </c>
      <c r="C7" s="117">
        <v>12</v>
      </c>
      <c r="D7" s="93">
        <v>0</v>
      </c>
      <c r="E7" s="93">
        <v>9</v>
      </c>
      <c r="F7" s="93">
        <v>2</v>
      </c>
      <c r="G7" s="93">
        <v>1</v>
      </c>
      <c r="H7" s="93">
        <v>0</v>
      </c>
      <c r="I7" s="93">
        <v>0</v>
      </c>
      <c r="J7" s="93">
        <v>0</v>
      </c>
      <c r="K7" s="93"/>
      <c r="L7" s="93"/>
      <c r="M7" s="93"/>
      <c r="N7" s="93"/>
      <c r="O7" s="93"/>
      <c r="P7" s="93"/>
      <c r="Q7" s="93"/>
      <c r="R7" s="93"/>
      <c r="S7" s="106"/>
      <c r="T7" s="105"/>
      <c r="U7" s="89"/>
    </row>
    <row r="8" spans="1:21" s="8" customFormat="1" x14ac:dyDescent="0.25">
      <c r="A8" s="87">
        <v>4</v>
      </c>
      <c r="B8" s="95" t="s">
        <v>98</v>
      </c>
      <c r="C8" s="117">
        <v>36</v>
      </c>
      <c r="D8" s="93">
        <v>0</v>
      </c>
      <c r="E8" s="93">
        <v>10</v>
      </c>
      <c r="F8" s="93">
        <v>13</v>
      </c>
      <c r="G8" s="93">
        <v>1</v>
      </c>
      <c r="H8" s="93">
        <v>11</v>
      </c>
      <c r="I8" s="93">
        <v>0</v>
      </c>
      <c r="J8" s="93">
        <v>1</v>
      </c>
      <c r="K8" s="93"/>
      <c r="L8" s="93"/>
      <c r="M8" s="93"/>
      <c r="N8" s="93"/>
      <c r="O8" s="93"/>
      <c r="P8" s="93"/>
      <c r="Q8" s="93"/>
      <c r="R8" s="93"/>
      <c r="S8" s="108"/>
      <c r="T8" s="108"/>
      <c r="U8" s="89"/>
    </row>
    <row r="9" spans="1:21" s="8" customFormat="1" x14ac:dyDescent="0.25">
      <c r="A9" s="87">
        <v>5</v>
      </c>
      <c r="B9" s="87" t="s">
        <v>68</v>
      </c>
      <c r="C9" s="117">
        <v>20</v>
      </c>
      <c r="D9" s="93">
        <v>2</v>
      </c>
      <c r="E9" s="93">
        <v>13</v>
      </c>
      <c r="F9" s="93">
        <v>2</v>
      </c>
      <c r="G9" s="93">
        <v>1</v>
      </c>
      <c r="H9" s="93">
        <v>0</v>
      </c>
      <c r="I9" s="93">
        <v>1</v>
      </c>
      <c r="J9" s="93">
        <v>3</v>
      </c>
      <c r="K9" s="93"/>
      <c r="L9" s="93"/>
      <c r="M9" s="93"/>
      <c r="N9" s="93"/>
      <c r="O9" s="93"/>
      <c r="P9" s="93"/>
      <c r="Q9" s="93"/>
      <c r="R9" s="93"/>
      <c r="S9" s="105"/>
      <c r="T9" s="105"/>
      <c r="U9" s="89"/>
    </row>
    <row r="10" spans="1:21" s="8" customFormat="1" x14ac:dyDescent="0.25">
      <c r="A10" s="87">
        <v>6</v>
      </c>
      <c r="B10" s="87" t="s">
        <v>69</v>
      </c>
      <c r="C10" s="117">
        <v>11</v>
      </c>
      <c r="D10" s="93">
        <v>0</v>
      </c>
      <c r="E10" s="93">
        <v>9</v>
      </c>
      <c r="F10" s="93">
        <v>1</v>
      </c>
      <c r="G10" s="93">
        <v>0</v>
      </c>
      <c r="H10" s="93">
        <v>0</v>
      </c>
      <c r="I10" s="93">
        <v>1</v>
      </c>
      <c r="J10" s="93">
        <v>0</v>
      </c>
      <c r="K10" s="93"/>
      <c r="L10" s="93"/>
      <c r="M10" s="93"/>
      <c r="N10" s="93"/>
      <c r="O10" s="93"/>
      <c r="P10" s="93"/>
      <c r="Q10" s="93"/>
      <c r="R10" s="93"/>
      <c r="S10" s="107"/>
      <c r="T10" s="107"/>
      <c r="U10" s="89"/>
    </row>
    <row r="11" spans="1:21" s="8" customFormat="1" x14ac:dyDescent="0.25">
      <c r="A11" s="87">
        <v>7</v>
      </c>
      <c r="B11" s="87" t="s">
        <v>70</v>
      </c>
      <c r="C11" s="117">
        <v>4</v>
      </c>
      <c r="D11" s="93">
        <v>0</v>
      </c>
      <c r="E11" s="93">
        <v>2</v>
      </c>
      <c r="F11" s="93">
        <v>2</v>
      </c>
      <c r="G11" s="93">
        <v>0</v>
      </c>
      <c r="H11" s="93">
        <v>0</v>
      </c>
      <c r="I11" s="93">
        <v>0</v>
      </c>
      <c r="J11" s="93">
        <v>0</v>
      </c>
      <c r="K11" s="93"/>
      <c r="L11" s="93"/>
      <c r="M11" s="93"/>
      <c r="N11" s="93"/>
      <c r="O11" s="93"/>
      <c r="P11" s="93"/>
      <c r="Q11" s="93"/>
      <c r="R11" s="93"/>
      <c r="S11" s="107"/>
      <c r="T11" s="107"/>
      <c r="U11" s="89"/>
    </row>
    <row r="12" spans="1:21" s="8" customFormat="1" ht="24" x14ac:dyDescent="0.25">
      <c r="A12" s="87">
        <v>8</v>
      </c>
      <c r="B12" s="87" t="s">
        <v>71</v>
      </c>
      <c r="C12" s="117">
        <v>13</v>
      </c>
      <c r="D12" s="93">
        <v>0</v>
      </c>
      <c r="E12" s="93">
        <v>3</v>
      </c>
      <c r="F12" s="93">
        <v>2</v>
      </c>
      <c r="G12" s="93"/>
      <c r="H12" s="93">
        <v>6</v>
      </c>
      <c r="I12" s="93">
        <v>1</v>
      </c>
      <c r="J12" s="93">
        <v>0</v>
      </c>
      <c r="K12" s="93"/>
      <c r="L12" s="93"/>
      <c r="M12" s="93"/>
      <c r="N12" s="93"/>
      <c r="O12" s="93"/>
      <c r="P12" s="93"/>
      <c r="Q12" s="93"/>
      <c r="R12" s="93"/>
      <c r="S12" s="107"/>
      <c r="T12" s="107"/>
      <c r="U12" s="89" t="s">
        <v>177</v>
      </c>
    </row>
    <row r="13" spans="1:21" s="8" customFormat="1" x14ac:dyDescent="0.25">
      <c r="A13" s="87">
        <v>9</v>
      </c>
      <c r="B13" s="87" t="s">
        <v>72</v>
      </c>
      <c r="C13" s="117">
        <v>10</v>
      </c>
      <c r="D13" s="93">
        <v>0</v>
      </c>
      <c r="E13" s="93">
        <v>5</v>
      </c>
      <c r="F13" s="93">
        <v>1</v>
      </c>
      <c r="G13" s="93">
        <v>0</v>
      </c>
      <c r="H13" s="93">
        <v>2</v>
      </c>
      <c r="I13" s="93">
        <v>1</v>
      </c>
      <c r="J13" s="93">
        <v>0</v>
      </c>
      <c r="K13" s="93"/>
      <c r="L13" s="93"/>
      <c r="M13" s="93"/>
      <c r="N13" s="93"/>
      <c r="O13" s="93"/>
      <c r="P13" s="93"/>
      <c r="Q13" s="93"/>
      <c r="R13" s="93"/>
      <c r="S13" s="107"/>
      <c r="T13" s="107"/>
      <c r="U13" s="89" t="s">
        <v>212</v>
      </c>
    </row>
    <row r="14" spans="1:21" s="8" customFormat="1" x14ac:dyDescent="0.25">
      <c r="A14" s="87">
        <v>10</v>
      </c>
      <c r="B14" s="87" t="s">
        <v>73</v>
      </c>
      <c r="C14" s="117">
        <v>5</v>
      </c>
      <c r="D14" s="93">
        <v>0</v>
      </c>
      <c r="E14" s="93">
        <v>5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/>
      <c r="L14" s="93"/>
      <c r="M14" s="93"/>
      <c r="N14" s="93"/>
      <c r="O14" s="93"/>
      <c r="P14" s="93"/>
      <c r="Q14" s="93"/>
      <c r="R14" s="93"/>
      <c r="S14" s="109"/>
      <c r="T14" s="106"/>
      <c r="U14" s="89"/>
    </row>
    <row r="15" spans="1:21" s="8" customFormat="1" x14ac:dyDescent="0.25">
      <c r="A15" s="87">
        <v>11</v>
      </c>
      <c r="B15" s="87" t="s">
        <v>74</v>
      </c>
      <c r="C15" s="117">
        <v>7</v>
      </c>
      <c r="D15" s="93">
        <v>0</v>
      </c>
      <c r="E15" s="93">
        <v>3</v>
      </c>
      <c r="F15" s="93">
        <v>2</v>
      </c>
      <c r="G15" s="93"/>
      <c r="H15" s="93"/>
      <c r="I15" s="93">
        <v>2</v>
      </c>
      <c r="J15" s="93"/>
      <c r="K15" s="93"/>
      <c r="L15" s="93"/>
      <c r="M15" s="93"/>
      <c r="N15" s="93"/>
      <c r="O15" s="93"/>
      <c r="P15" s="93"/>
      <c r="Q15" s="93"/>
      <c r="R15" s="93"/>
      <c r="S15" s="107"/>
      <c r="T15" s="107"/>
      <c r="U15" s="89"/>
    </row>
    <row r="16" spans="1:21" s="8" customFormat="1" x14ac:dyDescent="0.25">
      <c r="A16" s="87">
        <v>12</v>
      </c>
      <c r="B16" s="87" t="s">
        <v>75</v>
      </c>
      <c r="C16" s="117">
        <v>5</v>
      </c>
      <c r="D16" s="93">
        <v>0</v>
      </c>
      <c r="E16" s="93">
        <v>3</v>
      </c>
      <c r="F16" s="93">
        <v>1</v>
      </c>
      <c r="G16" s="93">
        <v>0</v>
      </c>
      <c r="H16" s="93">
        <v>0</v>
      </c>
      <c r="I16" s="93">
        <v>1</v>
      </c>
      <c r="J16" s="93">
        <v>0</v>
      </c>
      <c r="K16" s="93"/>
      <c r="L16" s="93"/>
      <c r="M16" s="93"/>
      <c r="N16" s="93"/>
      <c r="O16" s="93"/>
      <c r="P16" s="93"/>
      <c r="Q16" s="93"/>
      <c r="R16" s="93"/>
      <c r="S16" s="107"/>
      <c r="T16" s="107"/>
      <c r="U16" s="89"/>
    </row>
    <row r="17" spans="1:95" s="8" customFormat="1" x14ac:dyDescent="0.25">
      <c r="A17" s="87">
        <v>13</v>
      </c>
      <c r="B17" s="87" t="s">
        <v>76</v>
      </c>
      <c r="C17" s="117">
        <v>3</v>
      </c>
      <c r="D17" s="93">
        <v>0</v>
      </c>
      <c r="E17" s="93">
        <v>1</v>
      </c>
      <c r="F17" s="93">
        <v>2</v>
      </c>
      <c r="G17" s="93">
        <v>0</v>
      </c>
      <c r="H17" s="93">
        <v>0</v>
      </c>
      <c r="I17" s="93">
        <v>0</v>
      </c>
      <c r="J17" s="93">
        <v>0</v>
      </c>
      <c r="K17" s="93"/>
      <c r="L17" s="93"/>
      <c r="M17" s="93"/>
      <c r="N17" s="93"/>
      <c r="O17" s="93"/>
      <c r="P17" s="93"/>
      <c r="Q17" s="93"/>
      <c r="R17" s="93"/>
      <c r="S17" s="107"/>
      <c r="T17" s="107"/>
      <c r="U17" s="89"/>
    </row>
    <row r="18" spans="1:95" s="8" customFormat="1" x14ac:dyDescent="0.25">
      <c r="A18" s="87">
        <v>14</v>
      </c>
      <c r="B18" s="87" t="s">
        <v>77</v>
      </c>
      <c r="C18" s="117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/>
      <c r="L18" s="93"/>
      <c r="M18" s="93"/>
      <c r="N18" s="93"/>
      <c r="O18" s="93"/>
      <c r="P18" s="93"/>
      <c r="Q18" s="93"/>
      <c r="R18" s="93"/>
      <c r="S18" s="107"/>
      <c r="T18" s="107"/>
      <c r="U18" s="89"/>
    </row>
    <row r="19" spans="1:95" s="8" customFormat="1" x14ac:dyDescent="0.25">
      <c r="A19" s="87">
        <v>15</v>
      </c>
      <c r="B19" s="87" t="s">
        <v>78</v>
      </c>
      <c r="C19" s="117">
        <v>16</v>
      </c>
      <c r="D19" s="93">
        <v>0</v>
      </c>
      <c r="E19" s="93">
        <v>7</v>
      </c>
      <c r="F19" s="93">
        <v>5</v>
      </c>
      <c r="G19" s="93">
        <v>2</v>
      </c>
      <c r="H19" s="93">
        <v>2</v>
      </c>
      <c r="I19" s="93">
        <v>0</v>
      </c>
      <c r="J19" s="93">
        <v>0</v>
      </c>
      <c r="K19" s="93"/>
      <c r="L19" s="93"/>
      <c r="M19" s="93"/>
      <c r="N19" s="93"/>
      <c r="O19" s="93"/>
      <c r="P19" s="93"/>
      <c r="Q19" s="93"/>
      <c r="R19" s="93"/>
      <c r="S19" s="107"/>
      <c r="T19" s="107"/>
      <c r="U19" s="89"/>
    </row>
    <row r="20" spans="1:95" s="8" customFormat="1" x14ac:dyDescent="0.25">
      <c r="A20" s="87">
        <v>16</v>
      </c>
      <c r="B20" s="87" t="s">
        <v>79</v>
      </c>
      <c r="C20" s="117">
        <v>4</v>
      </c>
      <c r="D20" s="93">
        <v>0</v>
      </c>
      <c r="E20" s="93">
        <v>4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/>
      <c r="L20" s="93"/>
      <c r="M20" s="93"/>
      <c r="N20" s="93"/>
      <c r="O20" s="93"/>
      <c r="P20" s="93"/>
      <c r="Q20" s="93"/>
      <c r="R20" s="93"/>
      <c r="S20" s="107"/>
      <c r="T20" s="107"/>
      <c r="U20" s="89"/>
    </row>
    <row r="21" spans="1:95" s="8" customFormat="1" x14ac:dyDescent="0.25">
      <c r="A21" s="87">
        <v>17</v>
      </c>
      <c r="B21" s="87" t="s">
        <v>80</v>
      </c>
      <c r="C21" s="117">
        <v>5</v>
      </c>
      <c r="D21" s="93">
        <v>0</v>
      </c>
      <c r="E21" s="93">
        <v>4</v>
      </c>
      <c r="F21" s="93">
        <v>1</v>
      </c>
      <c r="G21" s="93">
        <v>0</v>
      </c>
      <c r="H21" s="93">
        <v>0</v>
      </c>
      <c r="I21" s="93">
        <v>0</v>
      </c>
      <c r="J21" s="93">
        <v>0</v>
      </c>
      <c r="K21" s="93"/>
      <c r="L21" s="93"/>
      <c r="M21" s="93"/>
      <c r="N21" s="93"/>
      <c r="O21" s="93"/>
      <c r="P21" s="93"/>
      <c r="Q21" s="93"/>
      <c r="R21" s="93"/>
      <c r="S21" s="107"/>
      <c r="T21" s="107"/>
      <c r="U21" s="89"/>
    </row>
    <row r="22" spans="1:95" s="8" customFormat="1" x14ac:dyDescent="0.25">
      <c r="A22" s="87">
        <v>18</v>
      </c>
      <c r="B22" s="87" t="s">
        <v>81</v>
      </c>
      <c r="C22" s="117">
        <v>8</v>
      </c>
      <c r="D22" s="93">
        <v>0</v>
      </c>
      <c r="E22" s="93">
        <v>5</v>
      </c>
      <c r="F22" s="93">
        <v>1</v>
      </c>
      <c r="G22" s="93"/>
      <c r="H22" s="93"/>
      <c r="I22" s="93">
        <v>2</v>
      </c>
      <c r="J22" s="93"/>
      <c r="K22" s="93"/>
      <c r="L22" s="93"/>
      <c r="M22" s="93"/>
      <c r="N22" s="93"/>
      <c r="O22" s="93"/>
      <c r="P22" s="93"/>
      <c r="Q22" s="93"/>
      <c r="R22" s="93"/>
      <c r="S22" s="107"/>
      <c r="T22" s="107"/>
      <c r="U22" s="89"/>
    </row>
    <row r="23" spans="1:95" s="8" customFormat="1" x14ac:dyDescent="0.25">
      <c r="A23" s="87">
        <v>19</v>
      </c>
      <c r="B23" s="87" t="s">
        <v>82</v>
      </c>
      <c r="C23" s="117">
        <v>4</v>
      </c>
      <c r="D23" s="93">
        <v>0</v>
      </c>
      <c r="E23" s="93">
        <v>4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/>
      <c r="L23" s="93"/>
      <c r="M23" s="93"/>
      <c r="N23" s="93"/>
      <c r="O23" s="93"/>
      <c r="P23" s="93"/>
      <c r="Q23" s="93"/>
      <c r="R23" s="93"/>
      <c r="S23" s="107"/>
      <c r="T23" s="107"/>
      <c r="U23" s="89"/>
    </row>
    <row r="24" spans="1:95" s="8" customFormat="1" x14ac:dyDescent="0.25">
      <c r="A24" s="87">
        <v>20</v>
      </c>
      <c r="B24" s="87" t="s">
        <v>83</v>
      </c>
      <c r="C24" s="117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/>
      <c r="L24" s="93"/>
      <c r="M24" s="93"/>
      <c r="N24" s="93"/>
      <c r="O24" s="93"/>
      <c r="P24" s="93"/>
      <c r="Q24" s="93"/>
      <c r="R24" s="93"/>
      <c r="S24" s="107"/>
      <c r="T24" s="107"/>
      <c r="U24" s="89"/>
    </row>
    <row r="25" spans="1:95" s="8" customFormat="1" x14ac:dyDescent="0.25">
      <c r="A25" s="87">
        <v>21</v>
      </c>
      <c r="B25" s="87" t="s">
        <v>84</v>
      </c>
      <c r="C25" s="117">
        <v>6</v>
      </c>
      <c r="D25" s="93">
        <v>0</v>
      </c>
      <c r="E25" s="93">
        <v>4</v>
      </c>
      <c r="F25" s="93">
        <v>1</v>
      </c>
      <c r="G25" s="93">
        <v>0</v>
      </c>
      <c r="H25" s="93">
        <v>0</v>
      </c>
      <c r="I25" s="93">
        <v>0</v>
      </c>
      <c r="J25" s="93">
        <v>1</v>
      </c>
      <c r="K25" s="93"/>
      <c r="L25" s="93"/>
      <c r="M25" s="93"/>
      <c r="N25" s="93"/>
      <c r="O25" s="93"/>
      <c r="P25" s="93"/>
      <c r="Q25" s="93"/>
      <c r="R25" s="93"/>
      <c r="S25" s="107"/>
      <c r="T25" s="107"/>
      <c r="U25" s="89"/>
    </row>
    <row r="26" spans="1:95" s="8" customFormat="1" x14ac:dyDescent="0.25">
      <c r="A26" s="87">
        <v>22</v>
      </c>
      <c r="B26" s="87" t="s">
        <v>85</v>
      </c>
      <c r="C26" s="117">
        <v>6</v>
      </c>
      <c r="D26" s="93">
        <v>2</v>
      </c>
      <c r="E26" s="93">
        <v>4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/>
      <c r="L26" s="93"/>
      <c r="M26" s="93"/>
      <c r="N26" s="93"/>
      <c r="O26" s="93"/>
      <c r="P26" s="93"/>
      <c r="Q26" s="93"/>
      <c r="R26" s="93"/>
      <c r="S26" s="107"/>
      <c r="T26" s="107"/>
      <c r="U26" s="89"/>
    </row>
    <row r="27" spans="1:95" s="8" customFormat="1" x14ac:dyDescent="0.25">
      <c r="A27" s="87">
        <v>23</v>
      </c>
      <c r="B27" s="87" t="s">
        <v>86</v>
      </c>
      <c r="C27" s="117">
        <v>3</v>
      </c>
      <c r="D27" s="93">
        <v>0</v>
      </c>
      <c r="E27" s="93">
        <v>0</v>
      </c>
      <c r="F27" s="93">
        <v>1</v>
      </c>
      <c r="G27" s="93">
        <v>1</v>
      </c>
      <c r="H27" s="93">
        <v>1</v>
      </c>
      <c r="I27" s="93">
        <v>0</v>
      </c>
      <c r="J27" s="93">
        <v>0</v>
      </c>
      <c r="K27" s="93"/>
      <c r="L27" s="93"/>
      <c r="M27" s="93"/>
      <c r="N27" s="93"/>
      <c r="O27" s="93"/>
      <c r="P27" s="93"/>
      <c r="Q27" s="93"/>
      <c r="R27" s="93"/>
      <c r="S27" s="107"/>
      <c r="T27" s="107"/>
      <c r="U27" s="89"/>
    </row>
    <row r="28" spans="1:95" s="8" customFormat="1" x14ac:dyDescent="0.25">
      <c r="A28" s="87">
        <v>24</v>
      </c>
      <c r="B28" s="87" t="s">
        <v>239</v>
      </c>
      <c r="C28" s="117">
        <v>13</v>
      </c>
      <c r="D28" s="93">
        <v>0</v>
      </c>
      <c r="E28" s="93">
        <v>7</v>
      </c>
      <c r="F28" s="93">
        <v>5</v>
      </c>
      <c r="G28" s="93">
        <v>0</v>
      </c>
      <c r="H28" s="93">
        <v>0</v>
      </c>
      <c r="I28" s="93">
        <v>0</v>
      </c>
      <c r="J28" s="93">
        <v>0</v>
      </c>
      <c r="K28" s="93"/>
      <c r="L28" s="93"/>
      <c r="M28" s="93"/>
      <c r="N28" s="93"/>
      <c r="O28" s="93"/>
      <c r="P28" s="93"/>
      <c r="Q28" s="93"/>
      <c r="R28" s="93"/>
      <c r="S28" s="107"/>
      <c r="T28" s="107"/>
      <c r="U28" s="89"/>
    </row>
    <row r="29" spans="1:95" s="33" customFormat="1" x14ac:dyDescent="0.25">
      <c r="A29" s="87">
        <v>25</v>
      </c>
      <c r="B29" s="87" t="s">
        <v>87</v>
      </c>
      <c r="C29" s="117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/>
      <c r="L29" s="93"/>
      <c r="M29" s="93"/>
      <c r="N29" s="93"/>
      <c r="O29" s="93"/>
      <c r="P29" s="93"/>
      <c r="Q29" s="93"/>
      <c r="R29" s="93"/>
      <c r="S29" s="107"/>
      <c r="T29" s="107"/>
      <c r="U29" s="89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</row>
    <row r="30" spans="1:95" s="8" customFormat="1" x14ac:dyDescent="0.25">
      <c r="A30" s="87">
        <v>26</v>
      </c>
      <c r="B30" s="87" t="s">
        <v>196</v>
      </c>
      <c r="C30" s="117">
        <v>9</v>
      </c>
      <c r="D30" s="93">
        <v>0</v>
      </c>
      <c r="E30" s="93">
        <v>5</v>
      </c>
      <c r="F30" s="93">
        <v>0</v>
      </c>
      <c r="G30" s="93">
        <v>0</v>
      </c>
      <c r="H30" s="93">
        <v>0</v>
      </c>
      <c r="I30" s="93">
        <v>0</v>
      </c>
      <c r="J30" s="93">
        <v>1</v>
      </c>
      <c r="K30" s="93"/>
      <c r="L30" s="93"/>
      <c r="M30" s="93"/>
      <c r="N30" s="93"/>
      <c r="O30" s="93"/>
      <c r="P30" s="93"/>
      <c r="Q30" s="93"/>
      <c r="R30" s="93"/>
      <c r="S30" s="107"/>
      <c r="T30" s="107"/>
      <c r="U30" s="89"/>
    </row>
    <row r="31" spans="1:95" s="8" customFormat="1" x14ac:dyDescent="0.25">
      <c r="A31" s="3">
        <v>27</v>
      </c>
      <c r="B31" s="47" t="s">
        <v>247</v>
      </c>
      <c r="C31" s="14">
        <f>SUM(C5:C30)</f>
        <v>265</v>
      </c>
      <c r="D31" s="14">
        <f t="shared" ref="D31:R31" si="0">SUM(D5:D30)</f>
        <v>5</v>
      </c>
      <c r="E31" s="14">
        <f t="shared" si="0"/>
        <v>150</v>
      </c>
      <c r="F31" s="14">
        <f t="shared" si="0"/>
        <v>47</v>
      </c>
      <c r="G31" s="14">
        <f t="shared" si="0"/>
        <v>11</v>
      </c>
      <c r="H31" s="14">
        <f t="shared" si="0"/>
        <v>26</v>
      </c>
      <c r="I31" s="14">
        <f t="shared" si="0"/>
        <v>14</v>
      </c>
      <c r="J31" s="14">
        <v>11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  <c r="R31" s="14">
        <f t="shared" si="0"/>
        <v>0</v>
      </c>
      <c r="S31" s="114">
        <f>(H31+F31)/C31</f>
        <v>0.27547169811320754</v>
      </c>
      <c r="T31" s="114">
        <f>(H31+G31+F31+E31)/C31</f>
        <v>0.88301886792452833</v>
      </c>
      <c r="U31" s="81"/>
    </row>
    <row r="32" spans="1:95" s="8" customFormat="1" x14ac:dyDescent="0.25">
      <c r="A32" s="3">
        <v>28</v>
      </c>
      <c r="B32" s="4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5"/>
      <c r="U32" s="81"/>
    </row>
    <row r="33" spans="1:21" s="8" customFormat="1" x14ac:dyDescent="0.25">
      <c r="A33" s="3">
        <v>29</v>
      </c>
      <c r="B33" s="4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5"/>
      <c r="U33" s="81"/>
    </row>
    <row r="34" spans="1:21" s="8" customFormat="1" x14ac:dyDescent="0.25">
      <c r="A34" s="3">
        <v>30</v>
      </c>
      <c r="B34" s="4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15"/>
      <c r="U34" s="81"/>
    </row>
    <row r="35" spans="1:21" s="8" customFormat="1" x14ac:dyDescent="0.25">
      <c r="A35" s="3">
        <v>31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15"/>
      <c r="U35" s="81"/>
    </row>
    <row r="36" spans="1:21" s="8" customFormat="1" x14ac:dyDescent="0.25">
      <c r="A36" s="3">
        <v>32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15"/>
      <c r="U36" s="81"/>
    </row>
    <row r="37" spans="1:21" s="8" customFormat="1" x14ac:dyDescent="0.25">
      <c r="A37" s="3">
        <v>33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5"/>
      <c r="U37" s="81"/>
    </row>
    <row r="38" spans="1:21" s="8" customFormat="1" x14ac:dyDescent="0.25">
      <c r="A38" s="3">
        <v>34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15"/>
      <c r="U38" s="81"/>
    </row>
    <row r="39" spans="1:21" s="8" customFormat="1" x14ac:dyDescent="0.25">
      <c r="A39" s="3">
        <v>35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5"/>
      <c r="U39" s="81"/>
    </row>
    <row r="40" spans="1:21" s="8" customFormat="1" x14ac:dyDescent="0.25">
      <c r="A40" s="3">
        <v>36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5"/>
      <c r="U40" s="81"/>
    </row>
    <row r="41" spans="1:21" s="8" customFormat="1" x14ac:dyDescent="0.25">
      <c r="A41" s="22">
        <v>37</v>
      </c>
      <c r="B41" s="23"/>
      <c r="C41" s="5"/>
      <c r="D41" s="5"/>
      <c r="E41" s="5"/>
      <c r="F41" s="5"/>
      <c r="G41" s="5"/>
      <c r="H41" s="5"/>
      <c r="I41" s="14"/>
      <c r="J41" s="5"/>
      <c r="K41" s="5"/>
      <c r="L41" s="5"/>
      <c r="M41" s="5"/>
      <c r="N41" s="5"/>
      <c r="O41" s="5"/>
      <c r="P41" s="5"/>
      <c r="Q41" s="5"/>
      <c r="R41" s="5"/>
      <c r="S41" s="15"/>
      <c r="T41" s="15"/>
      <c r="U41" s="81"/>
    </row>
    <row r="42" spans="1:21" s="8" customFormat="1" x14ac:dyDescent="0.25">
      <c r="A42" s="9"/>
      <c r="B42" s="51"/>
      <c r="C42" s="49"/>
      <c r="D42" s="49"/>
      <c r="E42" s="49"/>
      <c r="F42" s="49"/>
      <c r="G42" s="49"/>
      <c r="H42" s="49"/>
      <c r="I42" s="49"/>
      <c r="J42" s="49"/>
      <c r="K42" s="16"/>
      <c r="L42" s="16"/>
      <c r="M42" s="16"/>
      <c r="N42" s="16"/>
      <c r="O42" s="16"/>
      <c r="P42" s="16"/>
      <c r="Q42" s="16"/>
      <c r="R42" s="16"/>
      <c r="S42" s="15"/>
      <c r="T42" s="15"/>
      <c r="U42" s="81"/>
    </row>
  </sheetData>
  <mergeCells count="21">
    <mergeCell ref="K1:R1"/>
    <mergeCell ref="Q2:Q4"/>
    <mergeCell ref="R2:R4"/>
    <mergeCell ref="K2:K4"/>
    <mergeCell ref="L2:L4"/>
    <mergeCell ref="U1:U4"/>
    <mergeCell ref="A1:A4"/>
    <mergeCell ref="B1:B4"/>
    <mergeCell ref="C2:C4"/>
    <mergeCell ref="E2:H2"/>
    <mergeCell ref="D2:D4"/>
    <mergeCell ref="E3:F3"/>
    <mergeCell ref="G3:H3"/>
    <mergeCell ref="C1:J1"/>
    <mergeCell ref="I2:I4"/>
    <mergeCell ref="J2:J4"/>
    <mergeCell ref="M2:P2"/>
    <mergeCell ref="M3:N3"/>
    <mergeCell ref="O3:P3"/>
    <mergeCell ref="S1:S4"/>
    <mergeCell ref="T1:T4"/>
  </mergeCells>
  <pageMargins left="0.29239766081871343" right="0.25584795321637427" top="0.21929824561403508" bottom="0.4568713450292397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I29" sqref="I29"/>
    </sheetView>
  </sheetViews>
  <sheetFormatPr defaultRowHeight="15" x14ac:dyDescent="0.25"/>
  <cols>
    <col min="1" max="1" width="9.140625" style="17"/>
    <col min="2" max="2" width="56.7109375" customWidth="1"/>
    <col min="3" max="3" width="39.85546875" customWidth="1"/>
    <col min="4" max="4" width="28.42578125" customWidth="1"/>
    <col min="5" max="5" width="10.5703125" bestFit="1" customWidth="1"/>
  </cols>
  <sheetData>
    <row r="1" spans="1:15" x14ac:dyDescent="0.25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5">
      <c r="A2" s="24" t="s">
        <v>64</v>
      </c>
    </row>
    <row r="3" spans="1:15" x14ac:dyDescent="0.25">
      <c r="A3" s="93" t="s">
        <v>0</v>
      </c>
      <c r="B3" s="94" t="s">
        <v>23</v>
      </c>
      <c r="C3" s="94" t="s">
        <v>24</v>
      </c>
      <c r="D3" s="94" t="s">
        <v>25</v>
      </c>
      <c r="E3" s="94" t="s">
        <v>233</v>
      </c>
    </row>
    <row r="4" spans="1:15" ht="24" x14ac:dyDescent="0.25">
      <c r="A4" s="87">
        <v>1</v>
      </c>
      <c r="B4" s="79" t="s">
        <v>102</v>
      </c>
      <c r="C4" s="79" t="s">
        <v>103</v>
      </c>
      <c r="D4" s="79">
        <v>1</v>
      </c>
      <c r="E4" s="91" t="s">
        <v>218</v>
      </c>
    </row>
    <row r="5" spans="1:15" x14ac:dyDescent="0.25">
      <c r="A5" s="87">
        <v>2</v>
      </c>
      <c r="B5" s="79" t="s">
        <v>102</v>
      </c>
      <c r="C5" s="79" t="s">
        <v>35</v>
      </c>
      <c r="D5" s="79">
        <v>1</v>
      </c>
      <c r="E5" s="91"/>
    </row>
    <row r="6" spans="1:15" x14ac:dyDescent="0.25">
      <c r="A6" s="87">
        <v>3</v>
      </c>
      <c r="B6" s="79" t="s">
        <v>108</v>
      </c>
      <c r="C6" s="91" t="s">
        <v>109</v>
      </c>
      <c r="D6" s="91">
        <v>1</v>
      </c>
      <c r="E6" s="91" t="s">
        <v>232</v>
      </c>
    </row>
    <row r="7" spans="1:15" x14ac:dyDescent="0.25">
      <c r="A7" s="87">
        <v>4</v>
      </c>
      <c r="B7" s="79" t="s">
        <v>115</v>
      </c>
      <c r="C7" s="91" t="s">
        <v>116</v>
      </c>
      <c r="D7" s="91">
        <v>1</v>
      </c>
      <c r="E7" s="91" t="s">
        <v>207</v>
      </c>
    </row>
    <row r="8" spans="1:15" x14ac:dyDescent="0.25">
      <c r="A8" s="87">
        <v>5</v>
      </c>
      <c r="B8" s="79" t="s">
        <v>117</v>
      </c>
      <c r="C8" s="91" t="s">
        <v>118</v>
      </c>
      <c r="D8" s="91">
        <v>1</v>
      </c>
      <c r="E8" s="91"/>
    </row>
    <row r="9" spans="1:15" ht="24" x14ac:dyDescent="0.25">
      <c r="A9" s="87">
        <v>6</v>
      </c>
      <c r="B9" s="91" t="s">
        <v>122</v>
      </c>
      <c r="C9" s="79" t="s">
        <v>123</v>
      </c>
      <c r="D9" s="91">
        <v>1</v>
      </c>
      <c r="E9" s="91" t="s">
        <v>202</v>
      </c>
    </row>
    <row r="10" spans="1:15" ht="36" x14ac:dyDescent="0.25">
      <c r="A10" s="87">
        <v>7</v>
      </c>
      <c r="B10" s="91" t="s">
        <v>124</v>
      </c>
      <c r="C10" s="79" t="s">
        <v>125</v>
      </c>
      <c r="D10" s="91">
        <v>4</v>
      </c>
      <c r="E10" s="91"/>
    </row>
    <row r="11" spans="1:15" s="34" customFormat="1" ht="15.75" x14ac:dyDescent="0.25">
      <c r="A11" s="87">
        <v>8</v>
      </c>
      <c r="B11" s="91" t="s">
        <v>126</v>
      </c>
      <c r="C11" s="79" t="s">
        <v>127</v>
      </c>
      <c r="D11" s="91">
        <v>1</v>
      </c>
      <c r="E11" s="91"/>
    </row>
    <row r="12" spans="1:15" x14ac:dyDescent="0.25">
      <c r="A12" s="87">
        <v>9</v>
      </c>
      <c r="B12" s="91" t="s">
        <v>128</v>
      </c>
      <c r="C12" s="79" t="s">
        <v>129</v>
      </c>
      <c r="D12" s="91">
        <v>1</v>
      </c>
      <c r="E12" s="91"/>
    </row>
    <row r="13" spans="1:15" ht="28.5" customHeight="1" x14ac:dyDescent="0.25">
      <c r="A13" s="87">
        <v>10</v>
      </c>
      <c r="B13" s="91" t="s">
        <v>130</v>
      </c>
      <c r="C13" s="79" t="s">
        <v>131</v>
      </c>
      <c r="D13" s="91">
        <v>1</v>
      </c>
      <c r="E13" s="91"/>
    </row>
    <row r="14" spans="1:15" x14ac:dyDescent="0.25">
      <c r="A14" s="87">
        <v>11</v>
      </c>
      <c r="B14" s="91" t="s">
        <v>132</v>
      </c>
      <c r="C14" s="79" t="s">
        <v>133</v>
      </c>
      <c r="D14" s="91">
        <v>1</v>
      </c>
      <c r="E14" s="91"/>
    </row>
    <row r="15" spans="1:15" x14ac:dyDescent="0.25">
      <c r="A15" s="87">
        <v>12</v>
      </c>
      <c r="B15" s="91" t="s">
        <v>134</v>
      </c>
      <c r="C15" s="79" t="s">
        <v>135</v>
      </c>
      <c r="D15" s="91">
        <v>1</v>
      </c>
      <c r="E15" s="91"/>
    </row>
    <row r="16" spans="1:15" x14ac:dyDescent="0.25">
      <c r="A16" s="87">
        <v>13</v>
      </c>
      <c r="B16" s="91" t="s">
        <v>136</v>
      </c>
      <c r="C16" s="79" t="s">
        <v>137</v>
      </c>
      <c r="D16" s="91">
        <v>1</v>
      </c>
      <c r="E16" s="91"/>
    </row>
    <row r="17" spans="1:5" x14ac:dyDescent="0.25">
      <c r="A17" s="87">
        <v>14</v>
      </c>
      <c r="B17" s="83" t="s">
        <v>160</v>
      </c>
      <c r="C17" s="83" t="s">
        <v>161</v>
      </c>
      <c r="D17" s="91">
        <v>1</v>
      </c>
      <c r="E17" s="91" t="s">
        <v>197</v>
      </c>
    </row>
    <row r="18" spans="1:5" ht="24" x14ac:dyDescent="0.25">
      <c r="A18" s="87">
        <v>15</v>
      </c>
      <c r="B18" s="96" t="s">
        <v>162</v>
      </c>
      <c r="C18" s="83" t="s">
        <v>163</v>
      </c>
      <c r="D18" s="91">
        <v>1</v>
      </c>
      <c r="E18" s="91"/>
    </row>
    <row r="19" spans="1:5" ht="14.25" customHeight="1" x14ac:dyDescent="0.25">
      <c r="A19" s="91">
        <v>16</v>
      </c>
      <c r="B19" s="97" t="s">
        <v>164</v>
      </c>
      <c r="C19" s="85" t="s">
        <v>165</v>
      </c>
      <c r="D19" s="91">
        <v>1</v>
      </c>
      <c r="E19" s="91"/>
    </row>
    <row r="20" spans="1:5" x14ac:dyDescent="0.25">
      <c r="A20" s="91">
        <v>17</v>
      </c>
      <c r="B20" s="98" t="s">
        <v>166</v>
      </c>
      <c r="C20" s="91" t="s">
        <v>167</v>
      </c>
      <c r="D20" s="91">
        <v>1</v>
      </c>
      <c r="E20" s="91"/>
    </row>
    <row r="21" spans="1:5" x14ac:dyDescent="0.25">
      <c r="A21" s="91">
        <v>18</v>
      </c>
      <c r="B21" s="99" t="s">
        <v>178</v>
      </c>
      <c r="C21" s="91" t="s">
        <v>179</v>
      </c>
      <c r="D21" s="91">
        <v>2</v>
      </c>
      <c r="E21" s="91" t="s">
        <v>206</v>
      </c>
    </row>
    <row r="22" spans="1:5" x14ac:dyDescent="0.25">
      <c r="A22" s="91">
        <v>19</v>
      </c>
      <c r="B22" s="99" t="s">
        <v>180</v>
      </c>
      <c r="C22" s="91" t="s">
        <v>181</v>
      </c>
      <c r="D22" s="91">
        <v>1</v>
      </c>
      <c r="E22" s="91"/>
    </row>
    <row r="23" spans="1:5" ht="24" x14ac:dyDescent="0.25">
      <c r="A23" s="91">
        <v>20</v>
      </c>
      <c r="B23" s="99" t="s">
        <v>182</v>
      </c>
      <c r="C23" s="91" t="s">
        <v>165</v>
      </c>
      <c r="D23" s="91">
        <v>1</v>
      </c>
      <c r="E23" s="91"/>
    </row>
    <row r="24" spans="1:5" x14ac:dyDescent="0.25">
      <c r="A24" s="91">
        <v>21</v>
      </c>
      <c r="B24" s="99" t="s">
        <v>183</v>
      </c>
      <c r="C24" s="91" t="s">
        <v>184</v>
      </c>
      <c r="D24" s="91">
        <v>1</v>
      </c>
      <c r="E24" s="91"/>
    </row>
    <row r="25" spans="1:5" x14ac:dyDescent="0.25">
      <c r="A25" s="91">
        <v>22</v>
      </c>
      <c r="B25" s="100" t="s">
        <v>185</v>
      </c>
      <c r="C25" s="101" t="s">
        <v>186</v>
      </c>
      <c r="D25" s="101">
        <v>1</v>
      </c>
      <c r="E25" s="101"/>
    </row>
    <row r="26" spans="1:5" x14ac:dyDescent="0.25">
      <c r="A26" s="91">
        <v>23</v>
      </c>
      <c r="B26" s="99" t="s">
        <v>236</v>
      </c>
      <c r="C26" s="91" t="s">
        <v>237</v>
      </c>
      <c r="D26" s="91">
        <v>1</v>
      </c>
      <c r="E26" s="91" t="s">
        <v>238</v>
      </c>
    </row>
    <row r="27" spans="1:5" x14ac:dyDescent="0.25">
      <c r="D27" s="136">
        <f>SUM(D4:D26)</f>
        <v>27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7" zoomScale="84" zoomScaleNormal="84" workbookViewId="0">
      <selection activeCell="B26" sqref="B26:L26"/>
    </sheetView>
  </sheetViews>
  <sheetFormatPr defaultRowHeight="15" x14ac:dyDescent="0.25"/>
  <cols>
    <col min="1" max="1" width="5.5703125" customWidth="1"/>
    <col min="2" max="2" width="74.85546875" bestFit="1" customWidth="1"/>
    <col min="5" max="5" width="11.85546875" bestFit="1" customWidth="1"/>
    <col min="6" max="6" width="5.42578125" customWidth="1"/>
    <col min="7" max="8" width="9.140625" customWidth="1"/>
    <col min="9" max="9" width="4.28515625" customWidth="1"/>
    <col min="10" max="10" width="4.7109375" customWidth="1"/>
    <col min="11" max="11" width="5.7109375" customWidth="1"/>
    <col min="12" max="12" width="16.42578125" customWidth="1"/>
  </cols>
  <sheetData>
    <row r="1" spans="1:12" x14ac:dyDescent="0.25">
      <c r="A1" s="24" t="s">
        <v>252</v>
      </c>
    </row>
    <row r="2" spans="1:12" x14ac:dyDescent="0.25">
      <c r="A2" s="24" t="s">
        <v>63</v>
      </c>
    </row>
    <row r="3" spans="1:12" x14ac:dyDescent="0.25">
      <c r="A3" s="130" t="s">
        <v>0</v>
      </c>
      <c r="B3" s="130" t="s">
        <v>48</v>
      </c>
      <c r="C3" s="130" t="s">
        <v>97</v>
      </c>
      <c r="D3" s="130" t="s">
        <v>27</v>
      </c>
      <c r="E3" s="130" t="s">
        <v>28</v>
      </c>
      <c r="F3" s="134" t="s">
        <v>19</v>
      </c>
      <c r="G3" s="135"/>
      <c r="H3" s="134" t="s">
        <v>18</v>
      </c>
      <c r="I3" s="135"/>
      <c r="J3" s="132" t="s">
        <v>29</v>
      </c>
      <c r="K3" s="130" t="s">
        <v>49</v>
      </c>
      <c r="L3" s="130" t="s">
        <v>50</v>
      </c>
    </row>
    <row r="4" spans="1:12" ht="100.5" customHeight="1" x14ac:dyDescent="0.25">
      <c r="A4" s="130"/>
      <c r="B4" s="131"/>
      <c r="C4" s="131"/>
      <c r="D4" s="131"/>
      <c r="E4" s="131"/>
      <c r="F4" s="69" t="s">
        <v>30</v>
      </c>
      <c r="G4" s="69" t="s">
        <v>31</v>
      </c>
      <c r="H4" s="69" t="s">
        <v>30</v>
      </c>
      <c r="I4" s="69" t="s">
        <v>31</v>
      </c>
      <c r="J4" s="133"/>
      <c r="K4" s="131"/>
      <c r="L4" s="131"/>
    </row>
    <row r="5" spans="1:12" x14ac:dyDescent="0.25">
      <c r="A5" s="3">
        <v>1</v>
      </c>
      <c r="B5" s="87" t="s">
        <v>204</v>
      </c>
      <c r="C5" s="116">
        <v>59</v>
      </c>
      <c r="D5" s="79">
        <v>51</v>
      </c>
      <c r="E5" s="88">
        <f>D5/C5</f>
        <v>0.86440677966101698</v>
      </c>
      <c r="F5" s="79">
        <v>9</v>
      </c>
      <c r="G5" s="79">
        <v>0</v>
      </c>
      <c r="H5" s="79">
        <v>42</v>
      </c>
      <c r="I5" s="79">
        <v>0</v>
      </c>
      <c r="J5" s="79">
        <v>1</v>
      </c>
      <c r="K5" s="79">
        <v>3</v>
      </c>
      <c r="L5" s="79">
        <v>2</v>
      </c>
    </row>
    <row r="6" spans="1:12" ht="26.25" customHeight="1" x14ac:dyDescent="0.25">
      <c r="A6" s="3">
        <v>2</v>
      </c>
      <c r="B6" s="141" t="s">
        <v>199</v>
      </c>
      <c r="C6" s="142">
        <v>6</v>
      </c>
      <c r="D6" s="141">
        <v>6</v>
      </c>
      <c r="E6" s="143">
        <v>1</v>
      </c>
      <c r="F6" s="141">
        <v>0</v>
      </c>
      <c r="G6" s="141">
        <v>0</v>
      </c>
      <c r="H6" s="141">
        <v>6</v>
      </c>
      <c r="I6" s="141">
        <v>0</v>
      </c>
      <c r="J6" s="141"/>
      <c r="K6" s="141">
        <v>0</v>
      </c>
      <c r="L6" s="141">
        <v>0</v>
      </c>
    </row>
    <row r="7" spans="1:12" ht="24.75" customHeight="1" x14ac:dyDescent="0.25">
      <c r="A7" s="3">
        <v>3</v>
      </c>
      <c r="B7" s="87" t="s">
        <v>200</v>
      </c>
      <c r="C7" s="116">
        <v>12</v>
      </c>
      <c r="D7" s="79">
        <v>12</v>
      </c>
      <c r="E7" s="90">
        <f t="shared" ref="E7:E15" si="0">D7/C7</f>
        <v>1</v>
      </c>
      <c r="F7" s="79">
        <v>2</v>
      </c>
      <c r="G7" s="79">
        <v>0</v>
      </c>
      <c r="H7" s="79">
        <v>10</v>
      </c>
      <c r="I7" s="79">
        <v>0</v>
      </c>
      <c r="J7" s="79">
        <v>0</v>
      </c>
      <c r="K7" s="79">
        <v>0</v>
      </c>
      <c r="L7" s="79">
        <v>0</v>
      </c>
    </row>
    <row r="8" spans="1:12" ht="27" customHeight="1" x14ac:dyDescent="0.25">
      <c r="A8" s="3">
        <v>4</v>
      </c>
      <c r="B8" s="137" t="s">
        <v>201</v>
      </c>
      <c r="C8" s="138">
        <v>36</v>
      </c>
      <c r="D8" s="137">
        <v>35</v>
      </c>
      <c r="E8" s="139">
        <f t="shared" si="0"/>
        <v>0.97222222222222221</v>
      </c>
      <c r="F8" s="137">
        <v>24</v>
      </c>
      <c r="G8" s="79"/>
      <c r="H8" s="79">
        <v>11</v>
      </c>
      <c r="I8" s="79"/>
      <c r="J8" s="79"/>
      <c r="K8" s="79">
        <v>3</v>
      </c>
      <c r="L8" s="79"/>
    </row>
    <row r="9" spans="1:12" ht="23.25" customHeight="1" x14ac:dyDescent="0.25">
      <c r="A9" s="3">
        <v>5</v>
      </c>
      <c r="B9" s="91" t="s">
        <v>205</v>
      </c>
      <c r="C9" s="116">
        <v>20</v>
      </c>
      <c r="D9" s="79">
        <v>16</v>
      </c>
      <c r="E9" s="92">
        <f t="shared" si="0"/>
        <v>0.8</v>
      </c>
      <c r="F9" s="79">
        <v>2</v>
      </c>
      <c r="G9" s="79">
        <v>0</v>
      </c>
      <c r="H9" s="79">
        <v>14</v>
      </c>
      <c r="I9" s="79">
        <v>0</v>
      </c>
      <c r="J9" s="79">
        <v>0</v>
      </c>
      <c r="K9" s="79">
        <v>0</v>
      </c>
      <c r="L9" s="79">
        <v>0</v>
      </c>
    </row>
    <row r="10" spans="1:12" ht="27" customHeight="1" x14ac:dyDescent="0.25">
      <c r="A10" s="3">
        <v>6</v>
      </c>
      <c r="B10" s="79" t="s">
        <v>208</v>
      </c>
      <c r="C10" s="116">
        <v>11</v>
      </c>
      <c r="D10" s="79">
        <v>10</v>
      </c>
      <c r="E10" s="92">
        <f t="shared" si="0"/>
        <v>0.90909090909090906</v>
      </c>
      <c r="F10" s="79">
        <v>1</v>
      </c>
      <c r="G10" s="79">
        <v>0</v>
      </c>
      <c r="H10" s="79">
        <v>9</v>
      </c>
      <c r="I10" s="79">
        <v>0</v>
      </c>
      <c r="J10" s="79">
        <v>0</v>
      </c>
      <c r="K10" s="79">
        <v>1</v>
      </c>
      <c r="L10" s="79">
        <v>0</v>
      </c>
    </row>
    <row r="11" spans="1:12" ht="30.75" customHeight="1" x14ac:dyDescent="0.25">
      <c r="A11" s="3">
        <v>7</v>
      </c>
      <c r="B11" s="79" t="s">
        <v>217</v>
      </c>
      <c r="C11" s="116">
        <v>4</v>
      </c>
      <c r="D11" s="79">
        <v>4</v>
      </c>
      <c r="E11" s="92">
        <f t="shared" si="0"/>
        <v>1</v>
      </c>
      <c r="F11" s="79">
        <v>2</v>
      </c>
      <c r="G11" s="79">
        <v>0</v>
      </c>
      <c r="H11" s="79">
        <v>2</v>
      </c>
      <c r="I11" s="79">
        <v>0</v>
      </c>
      <c r="J11" s="79">
        <v>0</v>
      </c>
      <c r="K11" s="79">
        <v>0</v>
      </c>
      <c r="L11" s="79">
        <v>0</v>
      </c>
    </row>
    <row r="12" spans="1:12" ht="27" customHeight="1" x14ac:dyDescent="0.25">
      <c r="A12" s="3">
        <v>8</v>
      </c>
      <c r="B12" s="91" t="s">
        <v>209</v>
      </c>
      <c r="C12" s="116">
        <v>13</v>
      </c>
      <c r="D12" s="79">
        <v>11</v>
      </c>
      <c r="E12" s="92">
        <f t="shared" si="0"/>
        <v>0.84615384615384615</v>
      </c>
      <c r="F12" s="79">
        <v>8</v>
      </c>
      <c r="G12" s="79">
        <v>0</v>
      </c>
      <c r="H12" s="79">
        <v>3</v>
      </c>
      <c r="I12" s="79">
        <v>0</v>
      </c>
      <c r="J12" s="79">
        <v>0</v>
      </c>
      <c r="K12" s="79">
        <v>3</v>
      </c>
      <c r="L12" s="79">
        <v>0</v>
      </c>
    </row>
    <row r="13" spans="1:12" ht="27" customHeight="1" x14ac:dyDescent="0.25">
      <c r="A13" s="3">
        <v>9</v>
      </c>
      <c r="B13" s="91" t="s">
        <v>210</v>
      </c>
      <c r="C13" s="116">
        <v>10</v>
      </c>
      <c r="D13" s="79">
        <v>8</v>
      </c>
      <c r="E13" s="92">
        <f t="shared" si="0"/>
        <v>0.8</v>
      </c>
      <c r="F13" s="79">
        <v>3</v>
      </c>
      <c r="G13" s="79">
        <v>0</v>
      </c>
      <c r="H13" s="79">
        <v>5</v>
      </c>
      <c r="I13" s="79">
        <v>0</v>
      </c>
      <c r="J13" s="79">
        <v>0</v>
      </c>
      <c r="K13" s="79">
        <v>0</v>
      </c>
      <c r="L13" s="79">
        <v>0</v>
      </c>
    </row>
    <row r="14" spans="1:12" ht="27" customHeight="1" x14ac:dyDescent="0.25">
      <c r="A14" s="3">
        <v>10</v>
      </c>
      <c r="B14" s="144" t="s">
        <v>213</v>
      </c>
      <c r="C14" s="142">
        <v>5</v>
      </c>
      <c r="D14" s="145">
        <v>5</v>
      </c>
      <c r="E14" s="146">
        <f t="shared" si="0"/>
        <v>1</v>
      </c>
      <c r="F14" s="145">
        <v>0</v>
      </c>
      <c r="G14" s="145">
        <v>0</v>
      </c>
      <c r="H14" s="145">
        <v>5</v>
      </c>
      <c r="I14" s="145">
        <v>0</v>
      </c>
      <c r="J14" s="145">
        <v>0</v>
      </c>
      <c r="K14" s="145">
        <v>0</v>
      </c>
      <c r="L14" s="145">
        <v>0</v>
      </c>
    </row>
    <row r="15" spans="1:12" ht="27" customHeight="1" x14ac:dyDescent="0.25">
      <c r="A15" s="3">
        <v>11</v>
      </c>
      <c r="B15" s="87" t="s">
        <v>215</v>
      </c>
      <c r="C15" s="116">
        <v>7</v>
      </c>
      <c r="D15" s="79">
        <v>5</v>
      </c>
      <c r="E15" s="92">
        <f t="shared" si="0"/>
        <v>0.7142857142857143</v>
      </c>
      <c r="F15" s="79">
        <v>2</v>
      </c>
      <c r="G15" s="79"/>
      <c r="H15" s="79">
        <v>3</v>
      </c>
      <c r="I15" s="79"/>
      <c r="J15" s="79"/>
      <c r="K15" s="79">
        <v>0</v>
      </c>
      <c r="L15" s="79">
        <v>0</v>
      </c>
    </row>
    <row r="16" spans="1:12" ht="27" customHeight="1" x14ac:dyDescent="0.25">
      <c r="A16" s="3">
        <v>12</v>
      </c>
      <c r="B16" s="87" t="s">
        <v>214</v>
      </c>
      <c r="C16" s="116">
        <v>5</v>
      </c>
      <c r="D16" s="116">
        <v>4</v>
      </c>
      <c r="E16" s="92">
        <f t="shared" ref="E16" si="1">D16/C16</f>
        <v>0.8</v>
      </c>
      <c r="F16" s="93">
        <v>1</v>
      </c>
      <c r="G16" s="93">
        <v>0</v>
      </c>
      <c r="H16" s="79">
        <v>3</v>
      </c>
      <c r="I16" s="94">
        <v>0</v>
      </c>
      <c r="J16" s="94">
        <v>0</v>
      </c>
      <c r="K16" s="94">
        <v>0</v>
      </c>
      <c r="L16" s="94">
        <v>0</v>
      </c>
    </row>
    <row r="17" spans="1:15" ht="24.75" customHeight="1" x14ac:dyDescent="0.25">
      <c r="A17" s="3">
        <v>13</v>
      </c>
      <c r="B17" s="91" t="s">
        <v>216</v>
      </c>
      <c r="C17" s="116">
        <v>3</v>
      </c>
      <c r="D17" s="79">
        <v>3</v>
      </c>
      <c r="E17" s="92">
        <f>D17/C17</f>
        <v>1</v>
      </c>
      <c r="F17" s="79">
        <v>2</v>
      </c>
      <c r="G17" s="79">
        <v>0</v>
      </c>
      <c r="H17" s="79">
        <v>1</v>
      </c>
      <c r="I17" s="79">
        <v>0</v>
      </c>
      <c r="J17" s="79">
        <v>0</v>
      </c>
      <c r="K17" s="79">
        <v>1</v>
      </c>
      <c r="L17" s="79">
        <v>0</v>
      </c>
    </row>
    <row r="18" spans="1:15" ht="25.5" customHeight="1" x14ac:dyDescent="0.25">
      <c r="A18" s="3">
        <v>14</v>
      </c>
      <c r="B18" s="140" t="s">
        <v>203</v>
      </c>
      <c r="C18" s="116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1:15" x14ac:dyDescent="0.25">
      <c r="A19" s="3">
        <v>15</v>
      </c>
      <c r="B19" s="79" t="s">
        <v>219</v>
      </c>
      <c r="C19" s="116">
        <v>16</v>
      </c>
      <c r="D19" s="79">
        <v>16</v>
      </c>
      <c r="E19" s="92">
        <f>D19/C19</f>
        <v>1</v>
      </c>
      <c r="F19" s="79">
        <v>7</v>
      </c>
      <c r="G19" s="79">
        <v>0</v>
      </c>
      <c r="H19" s="79">
        <v>9</v>
      </c>
      <c r="I19" s="79">
        <v>0</v>
      </c>
      <c r="J19" s="79">
        <v>0</v>
      </c>
      <c r="K19" s="79">
        <v>0</v>
      </c>
      <c r="L19" s="79">
        <v>0</v>
      </c>
    </row>
    <row r="20" spans="1:15" ht="30" customHeight="1" x14ac:dyDescent="0.25">
      <c r="A20" s="3">
        <v>16</v>
      </c>
      <c r="B20" s="147" t="s">
        <v>223</v>
      </c>
      <c r="C20" s="142">
        <v>4</v>
      </c>
      <c r="D20" s="145">
        <v>4</v>
      </c>
      <c r="E20" s="146">
        <f>D20/C20</f>
        <v>1</v>
      </c>
      <c r="F20" s="145">
        <v>0</v>
      </c>
      <c r="G20" s="145">
        <v>0</v>
      </c>
      <c r="H20" s="145">
        <v>4</v>
      </c>
      <c r="I20" s="145">
        <v>0</v>
      </c>
      <c r="J20" s="145">
        <v>0</v>
      </c>
      <c r="K20" s="145">
        <v>0</v>
      </c>
      <c r="L20" s="145">
        <v>0</v>
      </c>
    </row>
    <row r="21" spans="1:15" ht="27" customHeight="1" x14ac:dyDescent="0.25">
      <c r="A21" s="3">
        <v>17</v>
      </c>
      <c r="B21" s="87" t="s">
        <v>224</v>
      </c>
      <c r="C21" s="116">
        <v>5</v>
      </c>
      <c r="D21" s="79">
        <v>5</v>
      </c>
      <c r="E21" s="90">
        <f>D21/C21</f>
        <v>1</v>
      </c>
      <c r="F21" s="79">
        <v>1</v>
      </c>
      <c r="G21" s="94">
        <v>0</v>
      </c>
      <c r="H21" s="79">
        <v>4</v>
      </c>
      <c r="I21" s="94">
        <v>0</v>
      </c>
      <c r="J21" s="94">
        <v>0</v>
      </c>
      <c r="K21" s="94">
        <v>0</v>
      </c>
      <c r="L21" s="94">
        <v>0</v>
      </c>
    </row>
    <row r="22" spans="1:15" ht="25.5" customHeight="1" x14ac:dyDescent="0.25">
      <c r="A22" s="3">
        <v>18</v>
      </c>
      <c r="B22" s="91" t="s">
        <v>225</v>
      </c>
      <c r="C22" s="116">
        <v>8</v>
      </c>
      <c r="D22" s="79">
        <v>6</v>
      </c>
      <c r="E22" s="90">
        <f>D22/C22</f>
        <v>0.75</v>
      </c>
      <c r="F22" s="79">
        <v>1</v>
      </c>
      <c r="G22" s="79"/>
      <c r="H22" s="79">
        <v>5</v>
      </c>
      <c r="I22" s="79"/>
      <c r="J22" s="79"/>
      <c r="K22" s="79">
        <v>1</v>
      </c>
      <c r="L22" s="79">
        <v>0</v>
      </c>
    </row>
    <row r="23" spans="1:15" ht="29.25" customHeight="1" x14ac:dyDescent="0.25">
      <c r="A23" s="3">
        <v>19</v>
      </c>
      <c r="B23" s="148" t="s">
        <v>226</v>
      </c>
      <c r="C23" s="142">
        <v>4</v>
      </c>
      <c r="D23" s="145">
        <v>4</v>
      </c>
      <c r="E23" s="149">
        <f>D23/C23</f>
        <v>1</v>
      </c>
      <c r="F23" s="145">
        <v>0</v>
      </c>
      <c r="G23" s="145">
        <v>0</v>
      </c>
      <c r="H23" s="145">
        <v>4</v>
      </c>
      <c r="I23" s="145">
        <v>0</v>
      </c>
      <c r="J23" s="145">
        <v>0</v>
      </c>
      <c r="K23" s="145">
        <v>0</v>
      </c>
      <c r="L23" s="150">
        <v>0</v>
      </c>
    </row>
    <row r="24" spans="1:15" ht="29.25" customHeight="1" x14ac:dyDescent="0.25">
      <c r="A24" s="3">
        <v>20</v>
      </c>
      <c r="B24" s="140" t="s">
        <v>227</v>
      </c>
      <c r="C24" s="116">
        <v>0</v>
      </c>
      <c r="D24" s="79">
        <v>0</v>
      </c>
      <c r="E24" s="92">
        <v>0</v>
      </c>
      <c r="F24" s="79">
        <v>0</v>
      </c>
      <c r="G24" s="94">
        <v>0</v>
      </c>
      <c r="H24" s="79">
        <v>0</v>
      </c>
      <c r="I24" s="94">
        <v>0</v>
      </c>
      <c r="J24" s="94">
        <v>0</v>
      </c>
      <c r="K24" s="94">
        <v>0</v>
      </c>
      <c r="L24" s="94">
        <v>0</v>
      </c>
      <c r="O24" t="s">
        <v>96</v>
      </c>
    </row>
    <row r="25" spans="1:15" ht="16.5" customHeight="1" x14ac:dyDescent="0.25">
      <c r="A25" s="3">
        <v>21</v>
      </c>
      <c r="B25" s="87" t="s">
        <v>228</v>
      </c>
      <c r="C25" s="116">
        <v>6</v>
      </c>
      <c r="D25" s="79">
        <v>5</v>
      </c>
      <c r="E25" s="92">
        <f>D25/C25</f>
        <v>0.83333333333333337</v>
      </c>
      <c r="F25" s="79">
        <v>1</v>
      </c>
      <c r="G25" s="79">
        <v>0</v>
      </c>
      <c r="H25" s="79">
        <v>4</v>
      </c>
      <c r="I25" s="79">
        <v>0</v>
      </c>
      <c r="J25" s="79">
        <v>0</v>
      </c>
      <c r="K25" s="79">
        <v>0</v>
      </c>
      <c r="L25" s="79">
        <v>0</v>
      </c>
    </row>
    <row r="26" spans="1:15" ht="20.25" customHeight="1" x14ac:dyDescent="0.25">
      <c r="A26" s="3">
        <v>22</v>
      </c>
      <c r="B26" s="144" t="s">
        <v>244</v>
      </c>
      <c r="C26" s="142">
        <v>6</v>
      </c>
      <c r="D26" s="145">
        <v>4</v>
      </c>
      <c r="E26" s="146">
        <f>D26/C26</f>
        <v>0.66666666666666663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</row>
    <row r="27" spans="1:15" ht="27.75" customHeight="1" x14ac:dyDescent="0.25">
      <c r="A27" s="3">
        <v>23</v>
      </c>
      <c r="B27" s="91" t="s">
        <v>234</v>
      </c>
      <c r="C27" s="116">
        <v>3</v>
      </c>
      <c r="D27" s="79">
        <v>3</v>
      </c>
      <c r="E27" s="92">
        <f>D27/C27</f>
        <v>1</v>
      </c>
      <c r="F27" s="79">
        <v>2</v>
      </c>
      <c r="G27" s="79">
        <v>0</v>
      </c>
      <c r="H27" s="79">
        <v>1</v>
      </c>
      <c r="I27" s="79">
        <v>0</v>
      </c>
      <c r="J27" s="79">
        <v>0</v>
      </c>
      <c r="K27" s="79">
        <v>1</v>
      </c>
      <c r="L27" s="79">
        <v>0</v>
      </c>
    </row>
    <row r="28" spans="1:15" ht="30.75" customHeight="1" x14ac:dyDescent="0.25">
      <c r="A28" s="3">
        <v>24</v>
      </c>
      <c r="B28" s="79" t="s">
        <v>240</v>
      </c>
      <c r="C28" s="116">
        <v>13</v>
      </c>
      <c r="D28" s="79">
        <v>12</v>
      </c>
      <c r="E28" s="92">
        <f>D28/C28</f>
        <v>0.92307692307692313</v>
      </c>
      <c r="F28" s="79">
        <v>5</v>
      </c>
      <c r="G28" s="79">
        <v>0</v>
      </c>
      <c r="H28" s="79">
        <v>7</v>
      </c>
      <c r="I28" s="79">
        <v>0</v>
      </c>
      <c r="J28" s="79">
        <v>0</v>
      </c>
      <c r="K28" s="79">
        <v>0</v>
      </c>
      <c r="L28" s="79">
        <v>0</v>
      </c>
    </row>
    <row r="29" spans="1:15" ht="33" customHeight="1" x14ac:dyDescent="0.25">
      <c r="A29" s="3">
        <v>25</v>
      </c>
      <c r="B29" s="137" t="s">
        <v>245</v>
      </c>
      <c r="C29" s="116">
        <v>0</v>
      </c>
      <c r="D29" s="79">
        <v>0</v>
      </c>
      <c r="E29" s="92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1:15" x14ac:dyDescent="0.25">
      <c r="A30" s="77">
        <v>26</v>
      </c>
      <c r="B30" s="79" t="s">
        <v>242</v>
      </c>
      <c r="C30" s="116">
        <v>9</v>
      </c>
      <c r="D30" s="79">
        <v>5</v>
      </c>
      <c r="E30" s="90">
        <f>D30/C30</f>
        <v>0.55555555555555558</v>
      </c>
      <c r="F30" s="79">
        <v>0</v>
      </c>
      <c r="G30" s="79">
        <v>0</v>
      </c>
      <c r="H30" s="79">
        <v>5</v>
      </c>
      <c r="I30" s="79">
        <v>0</v>
      </c>
      <c r="J30" s="79">
        <v>0</v>
      </c>
      <c r="K30" s="79">
        <v>0</v>
      </c>
      <c r="L30" s="79">
        <v>0</v>
      </c>
    </row>
    <row r="31" spans="1:15" x14ac:dyDescent="0.25">
      <c r="A31" s="21"/>
      <c r="B31" s="25"/>
      <c r="C31" s="25"/>
      <c r="D31" s="25"/>
      <c r="E31" s="25"/>
      <c r="F31" s="70"/>
      <c r="G31" s="70"/>
      <c r="H31" s="70"/>
      <c r="I31" s="70"/>
      <c r="J31" s="70"/>
      <c r="K31" s="71"/>
      <c r="L31" s="71"/>
    </row>
  </sheetData>
  <mergeCells count="10">
    <mergeCell ref="L3:L4"/>
    <mergeCell ref="A3:A4"/>
    <mergeCell ref="B3:B4"/>
    <mergeCell ref="C3:C4"/>
    <mergeCell ref="D3:D4"/>
    <mergeCell ref="E3:E4"/>
    <mergeCell ref="J3:J4"/>
    <mergeCell ref="K3:K4"/>
    <mergeCell ref="F3:G3"/>
    <mergeCell ref="H3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23" sqref="C3:D23"/>
    </sheetView>
  </sheetViews>
  <sheetFormatPr defaultRowHeight="15" x14ac:dyDescent="0.25"/>
  <cols>
    <col min="1" max="1" width="3.42578125" style="27" customWidth="1"/>
    <col min="2" max="2" width="49.5703125" style="27" customWidth="1"/>
    <col min="3" max="3" width="34.42578125" style="28" customWidth="1"/>
    <col min="4" max="4" width="39.42578125" style="28" customWidth="1"/>
  </cols>
  <sheetData>
    <row r="1" spans="1:4" x14ac:dyDescent="0.25">
      <c r="A1" s="30"/>
      <c r="B1" s="30" t="s">
        <v>52</v>
      </c>
    </row>
    <row r="2" spans="1:4" x14ac:dyDescent="0.25">
      <c r="A2" s="26"/>
      <c r="B2" s="26"/>
      <c r="C2" s="29" t="s">
        <v>62</v>
      </c>
      <c r="D2" s="29" t="s">
        <v>19</v>
      </c>
    </row>
    <row r="3" spans="1:4" x14ac:dyDescent="0.25">
      <c r="A3" s="25">
        <v>1</v>
      </c>
      <c r="B3" s="25" t="s">
        <v>54</v>
      </c>
      <c r="C3" s="29">
        <f>1+2+3+4+5+2</f>
        <v>17</v>
      </c>
      <c r="D3" s="29">
        <v>4</v>
      </c>
    </row>
    <row r="4" spans="1:4" x14ac:dyDescent="0.25">
      <c r="A4" s="25">
        <v>2</v>
      </c>
      <c r="B4" s="25" t="s">
        <v>58</v>
      </c>
      <c r="C4" s="29">
        <v>1</v>
      </c>
      <c r="D4" s="29">
        <v>1</v>
      </c>
    </row>
    <row r="5" spans="1:4" x14ac:dyDescent="0.25">
      <c r="A5" s="25">
        <v>3</v>
      </c>
      <c r="B5" s="25" t="s">
        <v>53</v>
      </c>
      <c r="C5" s="29">
        <f>3+4+3</f>
        <v>10</v>
      </c>
      <c r="D5" s="29">
        <v>1</v>
      </c>
    </row>
    <row r="6" spans="1:4" x14ac:dyDescent="0.25">
      <c r="A6" s="25">
        <v>4</v>
      </c>
      <c r="B6" s="25" t="s">
        <v>32</v>
      </c>
      <c r="C6" s="29">
        <v>26</v>
      </c>
      <c r="D6" s="29">
        <v>9</v>
      </c>
    </row>
    <row r="7" spans="1:4" x14ac:dyDescent="0.25">
      <c r="A7" s="25">
        <v>5</v>
      </c>
      <c r="B7" s="25" t="s">
        <v>33</v>
      </c>
      <c r="C7" s="29">
        <f>3+2+4+4+7+1+2</f>
        <v>23</v>
      </c>
      <c r="D7" s="29">
        <f>1+1+3+2+1+3+2</f>
        <v>13</v>
      </c>
    </row>
    <row r="8" spans="1:4" x14ac:dyDescent="0.25">
      <c r="A8" s="25">
        <v>6</v>
      </c>
      <c r="B8" s="25" t="s">
        <v>34</v>
      </c>
      <c r="C8" s="29">
        <v>2</v>
      </c>
      <c r="D8" s="29">
        <v>0</v>
      </c>
    </row>
    <row r="9" spans="1:4" x14ac:dyDescent="0.25">
      <c r="A9" s="25">
        <v>7</v>
      </c>
      <c r="B9" s="25" t="s">
        <v>35</v>
      </c>
      <c r="C9" s="29">
        <f>2+1+2+1+5+4+1+1</f>
        <v>17</v>
      </c>
      <c r="D9" s="29">
        <v>5</v>
      </c>
    </row>
    <row r="10" spans="1:4" x14ac:dyDescent="0.25">
      <c r="A10" s="25">
        <v>8</v>
      </c>
      <c r="B10" s="25" t="s">
        <v>57</v>
      </c>
      <c r="C10" s="29">
        <v>5</v>
      </c>
      <c r="D10" s="48">
        <v>5</v>
      </c>
    </row>
    <row r="11" spans="1:4" x14ac:dyDescent="0.25">
      <c r="A11" s="25">
        <v>9</v>
      </c>
      <c r="B11" s="25" t="s">
        <v>55</v>
      </c>
      <c r="C11" s="29">
        <f>1+1+1+5+1+10+1</f>
        <v>20</v>
      </c>
      <c r="D11" s="29">
        <v>7</v>
      </c>
    </row>
    <row r="12" spans="1:4" x14ac:dyDescent="0.25">
      <c r="A12" s="25">
        <v>10</v>
      </c>
      <c r="B12" s="25" t="s">
        <v>56</v>
      </c>
      <c r="C12" s="29">
        <f>1+1+1+1+3+2+1</f>
        <v>10</v>
      </c>
      <c r="D12" s="29">
        <v>0</v>
      </c>
    </row>
    <row r="13" spans="1:4" x14ac:dyDescent="0.25">
      <c r="A13" s="25">
        <v>11</v>
      </c>
      <c r="B13" s="25" t="s">
        <v>59</v>
      </c>
      <c r="C13" s="29">
        <v>0</v>
      </c>
      <c r="D13" s="29">
        <v>0</v>
      </c>
    </row>
    <row r="14" spans="1:4" x14ac:dyDescent="0.25">
      <c r="A14" s="25">
        <v>12</v>
      </c>
      <c r="B14" s="25" t="s">
        <v>60</v>
      </c>
      <c r="C14" s="29">
        <v>2</v>
      </c>
      <c r="D14" s="48">
        <v>2</v>
      </c>
    </row>
    <row r="15" spans="1:4" x14ac:dyDescent="0.25">
      <c r="A15" s="25">
        <v>13</v>
      </c>
      <c r="B15" s="25" t="s">
        <v>61</v>
      </c>
      <c r="C15" s="29">
        <v>4</v>
      </c>
      <c r="D15" s="29">
        <v>3</v>
      </c>
    </row>
    <row r="16" spans="1:4" x14ac:dyDescent="0.25">
      <c r="A16" s="25">
        <v>14</v>
      </c>
      <c r="B16" s="25" t="s">
        <v>88</v>
      </c>
      <c r="C16" s="29">
        <v>4</v>
      </c>
      <c r="D16" s="29">
        <f>1+1+2+1+3</f>
        <v>8</v>
      </c>
    </row>
    <row r="17" spans="1:4" x14ac:dyDescent="0.25">
      <c r="A17" s="45">
        <v>15</v>
      </c>
      <c r="B17" s="45" t="s">
        <v>89</v>
      </c>
      <c r="C17" s="29">
        <v>0</v>
      </c>
      <c r="D17" s="29">
        <v>6</v>
      </c>
    </row>
    <row r="18" spans="1:4" x14ac:dyDescent="0.25">
      <c r="A18" s="45">
        <v>16</v>
      </c>
      <c r="B18" s="45" t="s">
        <v>90</v>
      </c>
      <c r="C18" s="29">
        <v>1</v>
      </c>
      <c r="D18" s="29">
        <v>1</v>
      </c>
    </row>
    <row r="19" spans="1:4" x14ac:dyDescent="0.25">
      <c r="A19" s="45">
        <v>17</v>
      </c>
      <c r="B19" s="45" t="s">
        <v>91</v>
      </c>
      <c r="C19" s="29">
        <v>0</v>
      </c>
      <c r="D19" s="29">
        <v>0</v>
      </c>
    </row>
    <row r="20" spans="1:4" x14ac:dyDescent="0.25">
      <c r="A20" s="45">
        <v>18</v>
      </c>
      <c r="B20" s="45" t="s">
        <v>92</v>
      </c>
      <c r="C20" s="29">
        <v>1</v>
      </c>
      <c r="D20" s="29">
        <v>1</v>
      </c>
    </row>
    <row r="21" spans="1:4" x14ac:dyDescent="0.25">
      <c r="A21" s="45">
        <v>19</v>
      </c>
      <c r="B21" s="45" t="s">
        <v>93</v>
      </c>
      <c r="C21" s="29">
        <f>1+4+1+1</f>
        <v>7</v>
      </c>
      <c r="D21" s="29">
        <v>4</v>
      </c>
    </row>
    <row r="22" spans="1:4" x14ac:dyDescent="0.25">
      <c r="A22" s="45">
        <v>20</v>
      </c>
      <c r="B22" s="45" t="s">
        <v>94</v>
      </c>
      <c r="C22" s="29">
        <v>1</v>
      </c>
      <c r="D22" s="29">
        <v>0</v>
      </c>
    </row>
    <row r="23" spans="1:4" x14ac:dyDescent="0.25">
      <c r="A23" s="45">
        <v>21</v>
      </c>
      <c r="B23" s="45" t="s">
        <v>95</v>
      </c>
      <c r="C23" s="29">
        <v>12</v>
      </c>
      <c r="D23" s="29">
        <v>1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B1" workbookViewId="0">
      <selection activeCell="G3" sqref="B2:G3"/>
    </sheetView>
  </sheetViews>
  <sheetFormatPr defaultRowHeight="15" x14ac:dyDescent="0.25"/>
  <cols>
    <col min="1" max="1" width="7.140625" customWidth="1"/>
    <col min="2" max="2" width="19.7109375" customWidth="1"/>
    <col min="3" max="3" width="15.140625" customWidth="1"/>
    <col min="4" max="4" width="16.85546875" customWidth="1"/>
    <col min="5" max="5" width="11.85546875" customWidth="1"/>
    <col min="6" max="6" width="12.5703125" customWidth="1"/>
    <col min="7" max="7" width="11.28515625" customWidth="1"/>
  </cols>
  <sheetData>
    <row r="1" spans="1:7" x14ac:dyDescent="0.25">
      <c r="A1" t="s">
        <v>36</v>
      </c>
    </row>
    <row r="2" spans="1:7" ht="84" x14ac:dyDescent="0.25">
      <c r="A2" s="20" t="s">
        <v>0</v>
      </c>
      <c r="B2" s="52" t="s">
        <v>37</v>
      </c>
      <c r="C2" s="52" t="s">
        <v>38</v>
      </c>
      <c r="D2" s="52" t="s">
        <v>39</v>
      </c>
      <c r="E2" s="52" t="s">
        <v>40</v>
      </c>
      <c r="F2" s="52" t="s">
        <v>41</v>
      </c>
      <c r="G2" s="86" t="s">
        <v>42</v>
      </c>
    </row>
    <row r="3" spans="1:7" ht="36" x14ac:dyDescent="0.25">
      <c r="A3" s="20">
        <v>1</v>
      </c>
      <c r="B3" s="80" t="s">
        <v>168</v>
      </c>
      <c r="C3" s="80" t="s">
        <v>169</v>
      </c>
      <c r="D3" s="80" t="s">
        <v>170</v>
      </c>
      <c r="E3" s="80" t="s">
        <v>171</v>
      </c>
      <c r="F3" s="80" t="s">
        <v>172</v>
      </c>
      <c r="G3" s="80" t="s">
        <v>173</v>
      </c>
    </row>
    <row r="4" spans="1:7" ht="15.75" x14ac:dyDescent="0.25">
      <c r="F4" s="41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5" sqref="B5"/>
    </sheetView>
  </sheetViews>
  <sheetFormatPr defaultRowHeight="15" x14ac:dyDescent="0.25"/>
  <cols>
    <col min="1" max="1" width="5.5703125" customWidth="1"/>
    <col min="2" max="2" width="30.42578125" customWidth="1"/>
    <col min="3" max="3" width="46.7109375" customWidth="1"/>
    <col min="4" max="4" width="38.42578125" customWidth="1"/>
    <col min="5" max="5" width="18.85546875" customWidth="1"/>
  </cols>
  <sheetData>
    <row r="1" spans="1:7" x14ac:dyDescent="0.25">
      <c r="A1" s="19" t="s">
        <v>51</v>
      </c>
    </row>
    <row r="2" spans="1:7" ht="25.5" x14ac:dyDescent="0.25">
      <c r="A2" s="35" t="s">
        <v>0</v>
      </c>
      <c r="B2" s="35" t="s">
        <v>37</v>
      </c>
      <c r="C2" s="35" t="s">
        <v>38</v>
      </c>
      <c r="D2" s="53" t="s">
        <v>43</v>
      </c>
      <c r="E2" s="35" t="s">
        <v>233</v>
      </c>
      <c r="F2" s="38"/>
      <c r="G2" s="39"/>
    </row>
    <row r="3" spans="1:7" ht="23.25" customHeight="1" x14ac:dyDescent="0.25">
      <c r="A3" s="72">
        <v>1</v>
      </c>
      <c r="B3" s="78" t="s">
        <v>99</v>
      </c>
      <c r="C3" s="79" t="s">
        <v>101</v>
      </c>
      <c r="D3" s="79" t="s">
        <v>100</v>
      </c>
      <c r="E3" s="82" t="s">
        <v>221</v>
      </c>
      <c r="F3" s="37"/>
      <c r="G3" s="39"/>
    </row>
    <row r="4" spans="1:7" ht="26.25" customHeight="1" x14ac:dyDescent="0.25">
      <c r="A4" s="72">
        <v>2</v>
      </c>
      <c r="B4" s="78" t="s">
        <v>251</v>
      </c>
      <c r="C4" s="115" t="s">
        <v>248</v>
      </c>
      <c r="D4" s="115" t="s">
        <v>250</v>
      </c>
      <c r="E4" s="82" t="s">
        <v>249</v>
      </c>
      <c r="F4" s="37"/>
      <c r="G4" s="39"/>
    </row>
    <row r="5" spans="1:7" ht="24" x14ac:dyDescent="0.25">
      <c r="A5" s="72">
        <v>3</v>
      </c>
      <c r="B5" s="78" t="s">
        <v>104</v>
      </c>
      <c r="C5" s="79" t="s">
        <v>105</v>
      </c>
      <c r="D5" s="79" t="s">
        <v>100</v>
      </c>
      <c r="E5" s="82" t="s">
        <v>218</v>
      </c>
      <c r="F5" s="37"/>
      <c r="G5" s="39"/>
    </row>
    <row r="6" spans="1:7" ht="17.25" customHeight="1" x14ac:dyDescent="0.25">
      <c r="A6" s="72">
        <v>4</v>
      </c>
      <c r="B6" s="79" t="s">
        <v>106</v>
      </c>
      <c r="C6" s="79" t="s">
        <v>107</v>
      </c>
      <c r="D6" s="79" t="s">
        <v>100</v>
      </c>
      <c r="E6" s="82"/>
      <c r="F6" s="37"/>
      <c r="G6" s="39"/>
    </row>
    <row r="7" spans="1:7" ht="24.75" customHeight="1" x14ac:dyDescent="0.25">
      <c r="A7" s="72">
        <v>5</v>
      </c>
      <c r="B7" s="78" t="s">
        <v>110</v>
      </c>
      <c r="C7" s="79" t="s">
        <v>111</v>
      </c>
      <c r="D7" s="79" t="s">
        <v>112</v>
      </c>
      <c r="E7" s="82" t="s">
        <v>235</v>
      </c>
      <c r="F7" s="37"/>
      <c r="G7" s="39"/>
    </row>
    <row r="8" spans="1:7" ht="32.25" customHeight="1" x14ac:dyDescent="0.25">
      <c r="A8" s="72">
        <v>6</v>
      </c>
      <c r="B8" s="79" t="s">
        <v>113</v>
      </c>
      <c r="C8" s="79" t="s">
        <v>114</v>
      </c>
      <c r="D8" s="79" t="s">
        <v>112</v>
      </c>
      <c r="E8" s="82"/>
      <c r="F8" s="37"/>
      <c r="G8" s="39"/>
    </row>
    <row r="9" spans="1:7" ht="26.25" customHeight="1" x14ac:dyDescent="0.25">
      <c r="A9" s="72">
        <v>7</v>
      </c>
      <c r="B9" s="78" t="s">
        <v>119</v>
      </c>
      <c r="C9" s="79" t="s">
        <v>120</v>
      </c>
      <c r="D9" s="79" t="s">
        <v>121</v>
      </c>
      <c r="E9" s="82" t="s">
        <v>207</v>
      </c>
      <c r="F9" s="37"/>
      <c r="G9" s="39"/>
    </row>
    <row r="10" spans="1:7" ht="30" customHeight="1" x14ac:dyDescent="0.25">
      <c r="A10" s="72">
        <v>8</v>
      </c>
      <c r="B10" s="79" t="s">
        <v>138</v>
      </c>
      <c r="C10" s="79" t="s">
        <v>139</v>
      </c>
      <c r="D10" s="79" t="s">
        <v>140</v>
      </c>
      <c r="E10" s="82" t="s">
        <v>220</v>
      </c>
      <c r="F10" s="37"/>
      <c r="G10" s="39"/>
    </row>
    <row r="11" spans="1:7" x14ac:dyDescent="0.25">
      <c r="A11" s="72">
        <v>9</v>
      </c>
      <c r="B11" s="79" t="s">
        <v>141</v>
      </c>
      <c r="C11" s="79" t="s">
        <v>142</v>
      </c>
      <c r="D11" s="79" t="s">
        <v>140</v>
      </c>
      <c r="E11" s="82"/>
      <c r="F11" s="37"/>
      <c r="G11" s="39"/>
    </row>
    <row r="12" spans="1:7" ht="27" customHeight="1" x14ac:dyDescent="0.25">
      <c r="A12" s="72">
        <v>10</v>
      </c>
      <c r="B12" s="79" t="s">
        <v>143</v>
      </c>
      <c r="C12" s="79" t="s">
        <v>144</v>
      </c>
      <c r="D12" s="79" t="s">
        <v>140</v>
      </c>
      <c r="E12" s="55"/>
      <c r="F12" s="37"/>
      <c r="G12" s="39"/>
    </row>
    <row r="13" spans="1:7" ht="37.5" customHeight="1" x14ac:dyDescent="0.25">
      <c r="A13" s="72">
        <v>11</v>
      </c>
      <c r="B13" s="78" t="s">
        <v>145</v>
      </c>
      <c r="C13" s="79" t="s">
        <v>146</v>
      </c>
      <c r="D13" s="79" t="s">
        <v>147</v>
      </c>
      <c r="E13" s="55"/>
      <c r="F13" s="37"/>
      <c r="G13" s="39"/>
    </row>
    <row r="14" spans="1:7" x14ac:dyDescent="0.25">
      <c r="A14" s="72">
        <v>12</v>
      </c>
      <c r="B14" s="79" t="s">
        <v>148</v>
      </c>
      <c r="C14" s="79" t="s">
        <v>149</v>
      </c>
      <c r="D14" s="79" t="s">
        <v>140</v>
      </c>
      <c r="E14" s="55"/>
      <c r="F14" s="37"/>
      <c r="G14" s="39"/>
    </row>
    <row r="15" spans="1:7" ht="24.75" customHeight="1" x14ac:dyDescent="0.25">
      <c r="A15" s="72">
        <v>13</v>
      </c>
      <c r="B15" s="78" t="s">
        <v>150</v>
      </c>
      <c r="C15" s="79" t="s">
        <v>151</v>
      </c>
      <c r="D15" s="79" t="s">
        <v>152</v>
      </c>
      <c r="E15" s="55"/>
      <c r="F15" s="37"/>
      <c r="G15" s="39"/>
    </row>
    <row r="16" spans="1:7" x14ac:dyDescent="0.25">
      <c r="A16" s="72">
        <v>14</v>
      </c>
      <c r="B16" s="78" t="s">
        <v>153</v>
      </c>
      <c r="C16" s="79" t="s">
        <v>154</v>
      </c>
      <c r="D16" s="79" t="s">
        <v>155</v>
      </c>
      <c r="E16" s="55"/>
      <c r="F16" s="37"/>
      <c r="G16" s="39"/>
    </row>
    <row r="17" spans="1:7" ht="24" customHeight="1" x14ac:dyDescent="0.25">
      <c r="A17" s="72">
        <v>15</v>
      </c>
      <c r="B17" s="78" t="s">
        <v>156</v>
      </c>
      <c r="C17" s="79" t="s">
        <v>157</v>
      </c>
      <c r="D17" s="79" t="s">
        <v>140</v>
      </c>
      <c r="E17" s="55"/>
      <c r="F17" s="37"/>
      <c r="G17" s="39"/>
    </row>
    <row r="18" spans="1:7" ht="24" x14ac:dyDescent="0.25">
      <c r="A18" s="73">
        <v>16</v>
      </c>
      <c r="B18" s="79" t="s">
        <v>158</v>
      </c>
      <c r="C18" s="79" t="s">
        <v>159</v>
      </c>
      <c r="D18" s="79" t="s">
        <v>140</v>
      </c>
      <c r="E18" s="55"/>
      <c r="F18" s="37"/>
      <c r="G18" s="39"/>
    </row>
    <row r="19" spans="1:7" ht="24.75" customHeight="1" x14ac:dyDescent="0.25">
      <c r="A19" s="72">
        <v>17</v>
      </c>
      <c r="B19" s="84" t="s">
        <v>174</v>
      </c>
      <c r="C19" s="84" t="s">
        <v>175</v>
      </c>
      <c r="D19" s="85" t="s">
        <v>176</v>
      </c>
      <c r="E19" s="55" t="s">
        <v>222</v>
      </c>
      <c r="F19" s="37"/>
      <c r="G19" s="39"/>
    </row>
    <row r="20" spans="1:7" ht="29.25" customHeight="1" x14ac:dyDescent="0.25">
      <c r="A20" s="74">
        <v>18</v>
      </c>
      <c r="B20" s="79" t="s">
        <v>187</v>
      </c>
      <c r="C20" s="79" t="s">
        <v>188</v>
      </c>
      <c r="D20" s="79" t="s">
        <v>189</v>
      </c>
      <c r="E20" s="55" t="s">
        <v>206</v>
      </c>
    </row>
    <row r="21" spans="1:7" ht="21" customHeight="1" x14ac:dyDescent="0.25">
      <c r="A21" s="74">
        <v>19</v>
      </c>
      <c r="B21" s="79" t="s">
        <v>190</v>
      </c>
      <c r="C21" s="79" t="s">
        <v>191</v>
      </c>
      <c r="D21" s="79" t="s">
        <v>112</v>
      </c>
      <c r="E21" s="55"/>
    </row>
    <row r="22" spans="1:7" ht="26.25" customHeight="1" x14ac:dyDescent="0.25">
      <c r="A22" s="74">
        <v>20</v>
      </c>
      <c r="B22" s="79" t="s">
        <v>243</v>
      </c>
      <c r="C22" s="79" t="s">
        <v>182</v>
      </c>
      <c r="D22" s="79" t="s">
        <v>189</v>
      </c>
      <c r="E22" s="55"/>
    </row>
    <row r="23" spans="1:7" ht="24" x14ac:dyDescent="0.25">
      <c r="A23" s="74">
        <v>21</v>
      </c>
      <c r="B23" s="79" t="s">
        <v>192</v>
      </c>
      <c r="C23" s="79" t="s">
        <v>191</v>
      </c>
      <c r="D23" s="79" t="s">
        <v>112</v>
      </c>
      <c r="E23" s="55"/>
    </row>
    <row r="24" spans="1:7" ht="30" customHeight="1" x14ac:dyDescent="0.25">
      <c r="A24" s="74">
        <v>22</v>
      </c>
      <c r="B24" s="79" t="s">
        <v>193</v>
      </c>
      <c r="C24" s="79" t="s">
        <v>194</v>
      </c>
      <c r="D24" s="79" t="s">
        <v>189</v>
      </c>
      <c r="E24" s="55"/>
    </row>
    <row r="25" spans="1:7" ht="32.25" customHeight="1" x14ac:dyDescent="0.25">
      <c r="A25" s="74">
        <v>23</v>
      </c>
      <c r="B25" s="54"/>
      <c r="C25" s="54"/>
      <c r="D25" s="66"/>
      <c r="E25" s="55"/>
    </row>
    <row r="26" spans="1:7" ht="27.75" customHeight="1" x14ac:dyDescent="0.25">
      <c r="A26" s="75">
        <v>24</v>
      </c>
      <c r="B26" s="54"/>
      <c r="C26" s="61"/>
      <c r="D26" s="25"/>
      <c r="E26" s="62"/>
    </row>
    <row r="27" spans="1:7" x14ac:dyDescent="0.25">
      <c r="A27" s="75">
        <v>25</v>
      </c>
      <c r="B27" s="64"/>
      <c r="C27" s="54"/>
      <c r="D27" s="20"/>
      <c r="E27" s="60"/>
    </row>
    <row r="28" spans="1:7" ht="26.25" customHeight="1" x14ac:dyDescent="0.25">
      <c r="A28" s="75">
        <v>26</v>
      </c>
      <c r="B28" s="66"/>
      <c r="C28" s="66"/>
      <c r="D28" s="25"/>
      <c r="E28" s="67"/>
    </row>
    <row r="29" spans="1:7" x14ac:dyDescent="0.25">
      <c r="A29" s="75">
        <v>27</v>
      </c>
      <c r="B29" s="64"/>
      <c r="C29" s="68"/>
      <c r="D29" s="25"/>
      <c r="E29" s="67"/>
    </row>
    <row r="30" spans="1:7" x14ac:dyDescent="0.25">
      <c r="A30" s="75">
        <v>28</v>
      </c>
      <c r="B30" s="66"/>
      <c r="C30" s="66"/>
      <c r="D30" s="25"/>
      <c r="E30" s="67"/>
    </row>
    <row r="31" spans="1:7" x14ac:dyDescent="0.25">
      <c r="A31" s="75">
        <v>29</v>
      </c>
      <c r="B31" s="66"/>
      <c r="C31" s="66"/>
      <c r="D31" s="25"/>
      <c r="E31" s="67"/>
    </row>
    <row r="32" spans="1:7" x14ac:dyDescent="0.25">
      <c r="A32" s="76">
        <v>30</v>
      </c>
      <c r="B32" s="64"/>
      <c r="C32" s="66"/>
      <c r="D32" s="25"/>
      <c r="E32" s="65"/>
    </row>
    <row r="33" spans="1:5" x14ac:dyDescent="0.25">
      <c r="A33" s="76">
        <v>31</v>
      </c>
      <c r="B33" s="66"/>
      <c r="C33" s="66"/>
      <c r="D33" s="25"/>
      <c r="E33" s="65"/>
    </row>
    <row r="34" spans="1:5" x14ac:dyDescent="0.25">
      <c r="A34" s="76">
        <v>32</v>
      </c>
      <c r="B34" s="66"/>
      <c r="C34" s="66"/>
      <c r="D34" s="2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  <row r="37" spans="1:5" x14ac:dyDescent="0.25">
      <c r="A37" s="65"/>
      <c r="B37" s="65"/>
      <c r="C37" s="65"/>
      <c r="D37" s="65"/>
      <c r="E37" s="65"/>
    </row>
    <row r="38" spans="1:5" x14ac:dyDescent="0.25">
      <c r="A38" s="63"/>
      <c r="B38" s="63"/>
      <c r="C38" s="63"/>
      <c r="D38" s="63"/>
      <c r="E38" s="63"/>
    </row>
    <row r="39" spans="1:5" x14ac:dyDescent="0.25">
      <c r="A39" s="63"/>
      <c r="B39" s="63"/>
      <c r="C39" s="63"/>
      <c r="D39" s="63"/>
      <c r="E39" s="63"/>
    </row>
    <row r="40" spans="1:5" x14ac:dyDescent="0.25">
      <c r="A40" s="63"/>
      <c r="B40" s="63"/>
      <c r="C40" s="63"/>
      <c r="D40" s="63"/>
      <c r="E40" s="63"/>
    </row>
    <row r="41" spans="1:5" x14ac:dyDescent="0.25">
      <c r="A41" s="63"/>
      <c r="B41" s="63"/>
      <c r="C41" s="63"/>
      <c r="D41" s="63"/>
      <c r="E41" s="63"/>
    </row>
    <row r="42" spans="1:5" x14ac:dyDescent="0.25">
      <c r="A42" s="63"/>
      <c r="B42" s="63"/>
      <c r="C42" s="63"/>
      <c r="D42" s="63"/>
      <c r="E42" s="63"/>
    </row>
    <row r="43" spans="1:5" x14ac:dyDescent="0.25">
      <c r="A43" s="63"/>
      <c r="B43" s="63"/>
      <c r="C43" s="63"/>
      <c r="D43" s="63"/>
      <c r="E43" s="63"/>
    </row>
    <row r="44" spans="1:5" x14ac:dyDescent="0.25">
      <c r="A44" s="63"/>
      <c r="B44" s="63"/>
      <c r="C44" s="63"/>
      <c r="D44" s="63"/>
      <c r="E44" s="63"/>
    </row>
    <row r="45" spans="1:5" x14ac:dyDescent="0.25">
      <c r="A45" s="18"/>
      <c r="B45" s="18"/>
      <c r="C45" s="18"/>
      <c r="D45" s="18"/>
      <c r="E45" s="18"/>
    </row>
    <row r="46" spans="1:5" x14ac:dyDescent="0.25">
      <c r="A46" s="18"/>
      <c r="B46" s="18"/>
      <c r="C46" s="18"/>
      <c r="D46" s="18"/>
      <c r="E46" s="18"/>
    </row>
    <row r="47" spans="1:5" x14ac:dyDescent="0.25">
      <c r="A47" s="18"/>
      <c r="B47" s="18"/>
      <c r="C47" s="18"/>
      <c r="D47" s="18"/>
      <c r="E47" s="1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D19" sqref="D19"/>
    </sheetView>
  </sheetViews>
  <sheetFormatPr defaultRowHeight="15" x14ac:dyDescent="0.25"/>
  <cols>
    <col min="1" max="1" width="4.28515625" customWidth="1"/>
    <col min="2" max="2" width="22.5703125" customWidth="1"/>
    <col min="3" max="3" width="23.7109375" customWidth="1"/>
  </cols>
  <sheetData>
    <row r="2" spans="2:4" ht="16.5" thickBot="1" x14ac:dyDescent="0.3">
      <c r="B2" s="36"/>
      <c r="C2" s="36"/>
    </row>
    <row r="3" spans="2:4" ht="16.5" thickBot="1" x14ac:dyDescent="0.3">
      <c r="B3" s="36"/>
      <c r="C3" s="36"/>
    </row>
    <row r="5" spans="2:4" x14ac:dyDescent="0.25">
      <c r="B5" s="42"/>
      <c r="C5" s="42"/>
    </row>
    <row r="6" spans="2:4" x14ac:dyDescent="0.25">
      <c r="B6" s="42"/>
      <c r="C6" s="42"/>
    </row>
    <row r="7" spans="2:4" x14ac:dyDescent="0.25">
      <c r="B7" s="42"/>
      <c r="C7" s="42"/>
    </row>
    <row r="8" spans="2:4" x14ac:dyDescent="0.25">
      <c r="B8" s="42"/>
      <c r="C8" s="42"/>
    </row>
    <row r="9" spans="2:4" x14ac:dyDescent="0.25">
      <c r="B9" s="42"/>
      <c r="C9" s="42"/>
    </row>
    <row r="10" spans="2:4" x14ac:dyDescent="0.25">
      <c r="B10" s="43"/>
      <c r="C10" s="43"/>
      <c r="D10" s="42"/>
    </row>
    <row r="11" spans="2:4" ht="15.75" x14ac:dyDescent="0.25">
      <c r="B11" s="40"/>
      <c r="C11" s="40"/>
    </row>
    <row r="12" spans="2:4" x14ac:dyDescent="0.25">
      <c r="B12" s="42"/>
      <c r="C12" s="42"/>
    </row>
    <row r="13" spans="2:4" x14ac:dyDescent="0.25">
      <c r="B13" s="44"/>
      <c r="C13" s="44"/>
    </row>
    <row r="14" spans="2:4" x14ac:dyDescent="0.25">
      <c r="B14" s="42"/>
      <c r="C14" s="42"/>
    </row>
    <row r="15" spans="2:4" x14ac:dyDescent="0.25">
      <c r="B15" s="42"/>
      <c r="C15" s="42"/>
    </row>
    <row r="16" spans="2:4" x14ac:dyDescent="0.25">
      <c r="B16" s="46"/>
      <c r="C16" s="46"/>
    </row>
    <row r="18" spans="2:3" x14ac:dyDescent="0.25">
      <c r="B18" s="46"/>
      <c r="C18" s="46"/>
    </row>
    <row r="19" spans="2:3" x14ac:dyDescent="0.25">
      <c r="B19" s="46"/>
      <c r="C19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Ф-1, 9 класс</vt:lpstr>
      <vt:lpstr>Ф-2, 11 класс</vt:lpstr>
      <vt:lpstr>Ф-3, центр ВУЗ</vt:lpstr>
      <vt:lpstr>Ф-4, школы</vt:lpstr>
      <vt:lpstr>Ф-5, направления</vt:lpstr>
      <vt:lpstr>Ф-6, КМНС</vt:lpstr>
      <vt:lpstr>Ф-7, с отличием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Сивцева</dc:creator>
  <cp:lastModifiedBy>Надежда Пафеньевна</cp:lastModifiedBy>
  <cp:lastPrinted>2021-09-08T02:21:48Z</cp:lastPrinted>
  <dcterms:created xsi:type="dcterms:W3CDTF">2014-08-11T08:04:46Z</dcterms:created>
  <dcterms:modified xsi:type="dcterms:W3CDTF">2021-09-15T08:42:08Z</dcterms:modified>
</cp:coreProperties>
</file>